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80" activeTab="1"/>
  </bookViews>
  <sheets>
    <sheet name="VXXXXX" sheetId="1" state="veryHidden" r:id="rId1"/>
    <sheet name="MED MAIN PORT" sheetId="2" r:id="rId2"/>
    <sheet name="Sheet1" sheetId="3" state="hidden" r:id="rId3"/>
  </sheets>
  <definedNames>
    <definedName name="_xlnm._FilterDatabase" localSheetId="1" hidden="1">'MED MAIN PORT'!$A$15:$B$15</definedName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<sst xmlns="http://schemas.openxmlformats.org/spreadsheetml/2006/main" count="305" uniqueCount="159">
  <si>
    <t>OOCL</t>
  </si>
  <si>
    <t>CSCL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</si>
  <si>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</si>
  <si>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</si>
  <si>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</si>
  <si>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</si>
  <si>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</si>
  <si>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</si>
  <si>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</si>
  <si>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</si>
  <si>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</si>
  <si>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</si>
  <si>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</si>
  <si>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</si>
  <si>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</si>
  <si>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</si>
  <si>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</si>
  <si>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</si>
  <si>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</si>
  <si>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TAIWAN </t>
  </si>
  <si>
    <t>CARRIER</t>
  </si>
  <si>
    <t>VESSEL/VOY</t>
  </si>
  <si>
    <t>ETC</t>
  </si>
  <si>
    <t>ETD</t>
  </si>
  <si>
    <t xml:space="preserve">ETA </t>
  </si>
  <si>
    <t xml:space="preserve">KEL/TXG/KHH </t>
  </si>
  <si>
    <t>LATE COME</t>
  </si>
  <si>
    <t xml:space="preserve">KHH </t>
  </si>
  <si>
    <t>GENOVA</t>
  </si>
  <si>
    <t>BARCELONA</t>
  </si>
  <si>
    <t>KUMPORT</t>
  </si>
  <si>
    <t>PIRAEUS</t>
  </si>
  <si>
    <t>LIMASSOL</t>
  </si>
  <si>
    <r>
      <t>***</t>
    </r>
    <r>
      <rPr>
        <b/>
        <sz val="16"/>
        <color indexed="25"/>
        <rFont val="微軟正黑體"/>
        <family val="2"/>
      </rPr>
      <t>本船期表僅供參考，本公司得隨時更新、修改並不另行通知</t>
    </r>
    <r>
      <rPr>
        <b/>
        <sz val="16"/>
        <color indexed="25"/>
        <rFont val="Calibri"/>
        <family val="2"/>
      </rPr>
      <t>***</t>
    </r>
  </si>
  <si>
    <t>***ABOVE SHIPPING SCHEDULE IS FOR REFERENCE ONLY, ANY UPDATES   &amp; AMENDMENTS WILL NOT BE NOTIFIED ***</t>
  </si>
  <si>
    <t xml:space="preserve">KEL/KHH </t>
  </si>
  <si>
    <t>ASHDOD</t>
  </si>
  <si>
    <t>HAIFA</t>
  </si>
  <si>
    <t>YML</t>
  </si>
  <si>
    <t>ALEXANDRIA</t>
  </si>
  <si>
    <t xml:space="preserve">DATE </t>
  </si>
  <si>
    <t xml:space="preserve">KHH </t>
  </si>
  <si>
    <t>感謝您的協助，如有任何疑問，敬請與我們聯絡！</t>
  </si>
  <si>
    <t>22 days</t>
  </si>
  <si>
    <r>
      <rPr>
        <b/>
        <sz val="18"/>
        <color indexed="18"/>
        <rFont val="Wingdings 2"/>
        <family val="1"/>
      </rPr>
      <t>ó</t>
    </r>
    <r>
      <rPr>
        <b/>
        <sz val="18"/>
        <color indexed="18"/>
        <rFont val="微軟正黑體"/>
        <family val="2"/>
      </rPr>
      <t>The schedule may change/suspend suddenly due to COVID-19, will keep you informed if any.</t>
    </r>
  </si>
  <si>
    <t>YML地中海因歐洲COVID-19嚴重將抽船班因應，目前沒有替代船，若有變動會通知大家</t>
  </si>
  <si>
    <t>FOS</t>
  </si>
  <si>
    <t>BLANK SAILING</t>
  </si>
  <si>
    <t>SKIP</t>
  </si>
  <si>
    <t>YML</t>
  </si>
  <si>
    <t>YML</t>
  </si>
  <si>
    <t>ZENITH LUMOS V.003W</t>
  </si>
  <si>
    <t>ONE MILLAU V.029W</t>
  </si>
  <si>
    <t xml:space="preserve">ETA </t>
  </si>
  <si>
    <t>ZEPHYR LUMOS V.002W</t>
  </si>
  <si>
    <t>UMM QARN V.017W</t>
  </si>
  <si>
    <t>AL JASRAH V.019W</t>
  </si>
  <si>
    <t>SALAHUDDIN V.017W</t>
  </si>
  <si>
    <t>AL MURABBA V.017W</t>
  </si>
  <si>
    <t>SKIP</t>
  </si>
  <si>
    <t>MALIK AL ASHTAR V.044W</t>
  </si>
  <si>
    <t>YML</t>
  </si>
  <si>
    <t>ZENITH LUMOS V.004W</t>
  </si>
  <si>
    <t>HMM NURI V.002W</t>
  </si>
  <si>
    <t>AFIF V.018W</t>
  </si>
  <si>
    <t>SALAHUDDIN V.018W</t>
  </si>
  <si>
    <t>LINAH V.019W</t>
  </si>
  <si>
    <t>AL MURABBA V.018W</t>
  </si>
  <si>
    <t>AL NASRIYAH V.019W</t>
  </si>
  <si>
    <t>ZEAL LUMOS V.001W</t>
  </si>
  <si>
    <t>ZENITH LUMOS V.005W</t>
  </si>
  <si>
    <t>AL JMELIYAH V.017W</t>
  </si>
  <si>
    <t>28 days</t>
  </si>
  <si>
    <t>29 days</t>
  </si>
  <si>
    <t>32 days</t>
  </si>
  <si>
    <t>38 days</t>
  </si>
  <si>
    <t>SKIP</t>
  </si>
  <si>
    <t>ZEUS LUMOS V.003W</t>
  </si>
  <si>
    <t>HMM NURI</t>
  </si>
  <si>
    <t>X</t>
  </si>
  <si>
    <t>32 days</t>
  </si>
  <si>
    <t>中秋連假提前結關</t>
  </si>
  <si>
    <t>AL MASHRAB V.019W</t>
  </si>
  <si>
    <t>SALAHUDDIN V.019W</t>
  </si>
  <si>
    <t>LINAH V. 020W</t>
  </si>
  <si>
    <t>AL MURABBA V.019W</t>
  </si>
  <si>
    <t>ZEAL LUMOS V.002W</t>
  </si>
  <si>
    <t>AL NASRIYAH V.020W</t>
  </si>
  <si>
    <t>ZENITH LUMOS V.006W</t>
  </si>
  <si>
    <t>AFIF V.019W</t>
  </si>
  <si>
    <t>AL JASRAH V.021W</t>
  </si>
  <si>
    <t>ZENITH LUMOS V.006W</t>
  </si>
  <si>
    <t>AL JASRAH V.021W</t>
  </si>
  <si>
    <t>ZEUS LUMOS V.004W</t>
  </si>
  <si>
    <t>BLANK SAILING</t>
  </si>
  <si>
    <t>AL MASHRAB V.020W</t>
  </si>
  <si>
    <t>SKIP</t>
  </si>
  <si>
    <t>AL MASHRAB V-020W</t>
  </si>
  <si>
    <t>SALAHUDDIN V-020W</t>
  </si>
  <si>
    <t>AFIF V-020W</t>
  </si>
  <si>
    <t>LINAH V-021W</t>
  </si>
  <si>
    <t>ZEAL LUMOS V-003W</t>
  </si>
  <si>
    <t>ZEPHYR LUMOS V-005W</t>
  </si>
  <si>
    <t>AL NASRIYAH V-021W</t>
  </si>
  <si>
    <t>ZENITH LUMOS V-007W</t>
  </si>
  <si>
    <t>AL JASRAH V-022W</t>
  </si>
  <si>
    <t>ZEUS LUMOS V-005W</t>
  </si>
  <si>
    <t>AL MASHRAB V-021W</t>
  </si>
  <si>
    <t>SALAHUDDIN V-021W</t>
  </si>
  <si>
    <t>AFIF V-021W</t>
  </si>
  <si>
    <t>AL MURABBA V-021W</t>
  </si>
  <si>
    <t>ZEAL LUMOS V-004W</t>
  </si>
  <si>
    <t>AL NASRIYAH V-022W</t>
  </si>
  <si>
    <t>ZENITH LUMOS V-008W</t>
  </si>
  <si>
    <t>AL JASRAH V-023W</t>
  </si>
  <si>
    <t>ZEUS LUMOS V-006W</t>
  </si>
  <si>
    <t>AL DHAIL V-023W</t>
  </si>
  <si>
    <t>AL MASHRAB V-022W</t>
  </si>
  <si>
    <t>SALAHUDDIN V-022W</t>
  </si>
  <si>
    <t>AL MURABBA V-022W</t>
  </si>
  <si>
    <t>ZEAL LUMOS V-005W</t>
  </si>
  <si>
    <t>ZEPHYR LUMOS  V-007W</t>
  </si>
  <si>
    <t>AL NASRIYAH 023W</t>
  </si>
  <si>
    <t>ZENITH LUMOS 009W</t>
  </si>
  <si>
    <t>ZEUS LUMOS 007W</t>
  </si>
  <si>
    <t>AL JASRAH 024W</t>
  </si>
  <si>
    <t>AFIF 022W</t>
  </si>
  <si>
    <t>AL DHAIL 024W</t>
  </si>
  <si>
    <t>SALAHUDDIN 023W</t>
  </si>
  <si>
    <t>AL MURABBA 0023W</t>
  </si>
  <si>
    <t>ZEAL LUMOS 0006W</t>
  </si>
  <si>
    <t>ZEPHYR LUMOS 0008W</t>
  </si>
  <si>
    <t>ZEPHYR LUMOS 008W</t>
  </si>
  <si>
    <t>AL NASRIYAH 024W</t>
  </si>
  <si>
    <t>ZENITH LUMOS 010W</t>
  </si>
  <si>
    <t>AFIF 023W</t>
  </si>
  <si>
    <t>AL JASRAH 025W</t>
  </si>
  <si>
    <t xml:space="preserve"> ZEUS LUMOS 008W</t>
  </si>
  <si>
    <t xml:space="preserve"> AL DHAIL 025W</t>
  </si>
  <si>
    <t>ALAHUDDIN 024W</t>
  </si>
  <si>
    <t xml:space="preserve"> AL MURABBA 024W</t>
  </si>
  <si>
    <t>ZEAL LUMOS 007W</t>
  </si>
  <si>
    <t>AL MASHRAB 024W</t>
  </si>
  <si>
    <t>AFIF  024W</t>
  </si>
  <si>
    <t>AL JASRAH  026W</t>
  </si>
  <si>
    <t>ZEUS LUMOS  009W</t>
  </si>
  <si>
    <t>AL NASRIYAH 025W</t>
  </si>
  <si>
    <r>
      <t>ZEPHYR LUMOS 009W(</t>
    </r>
    <r>
      <rPr>
        <b/>
        <sz val="12"/>
        <color indexed="10"/>
        <rFont val="細明體"/>
        <family val="3"/>
      </rPr>
      <t>待通知</t>
    </r>
    <r>
      <rPr>
        <b/>
        <sz val="12"/>
        <color indexed="10"/>
        <rFont val="新細明體"/>
        <family val="1"/>
      </rPr>
      <t>進倉放行</t>
    </r>
    <r>
      <rPr>
        <b/>
        <sz val="12"/>
        <color indexed="10"/>
        <rFont val="Calibri"/>
        <family val="2"/>
      </rPr>
      <t>)</t>
    </r>
  </si>
  <si>
    <t xml:space="preserve">TRANSIT TIME </t>
  </si>
  <si>
    <t>27 days</t>
  </si>
  <si>
    <t>33 days(DIRECT)</t>
  </si>
  <si>
    <t>37 days</t>
  </si>
  <si>
    <t>CHINA SEA GROUP-China Mast Forwarders Co., Ltd-Taichung Branch</t>
  </si>
  <si>
    <t>MED MAIN PORTS SHIPPING SCHEDULE OF APR 2024</t>
  </si>
  <si>
    <t>VESSEL/VOY</t>
  </si>
  <si>
    <t>ONE FREEDOM  V.006W</t>
  </si>
  <si>
    <t>ONE FOCUS  V.001W</t>
  </si>
  <si>
    <t>HMM MIR  V.011W</t>
  </si>
  <si>
    <t>AL JASRAH  V.030W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</si>
</sst>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.00;[Red]&quot;\&quot;\-#,##0.00"/>
    <numFmt numFmtId="177" formatCode="_ * #,##0_ ;_ * &quot;\&quot;&quot;\&quot;&quot;\&quot;&quot;\&quot;&quot;\&quot;\-#,##0_ ;_ * &quot;-&quot;_ ;_ @_ "/>
    <numFmt numFmtId="178" formatCode="[$-409]d/mmm;@"/>
    <numFmt numFmtId="179" formatCode="yyyy/mm/dd\ \([$]ddd\);@"/>
    <numFmt numFmtId="180" formatCode="m&quot;月&quot;d&quot;日&quot;"/>
    <numFmt numFmtId="181" formatCode="mmm\-yyyy"/>
    <numFmt numFmtId="182" formatCode="[$-404]AM/PM\ hh:mm:ss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/d;@"/>
    <numFmt numFmtId="188" formatCode="yyyy/m/d;@"/>
    <numFmt numFmtId="189" formatCode="m/d"/>
    <numFmt numFmtId="190" formatCode="mm/dd\ \ "/>
    <numFmt numFmtId="191" formatCode="mmm/d"/>
    <numFmt numFmtId="192" formatCode="mmm\ d\,\ yyyy"/>
    <numFmt numFmtId="193" formatCode="m\-d;@"/>
  </numFmts>
  <fonts count="82">
    <font>
      <sz val="12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Geneva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b/>
      <sz val="14"/>
      <name val="Calibri"/>
      <family val="2"/>
    </font>
    <font>
      <sz val="9"/>
      <name val="細明體"/>
      <family val="3"/>
    </font>
    <font>
      <b/>
      <sz val="18"/>
      <name val="Calibri"/>
      <family val="2"/>
    </font>
    <font>
      <sz val="12"/>
      <name val="Calibri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6"/>
      <color indexed="25"/>
      <name val="微軟正黑體"/>
      <family val="2"/>
    </font>
    <font>
      <b/>
      <sz val="16"/>
      <color indexed="25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strike/>
      <sz val="12"/>
      <name val="Calibri"/>
      <family val="2"/>
    </font>
    <font>
      <b/>
      <sz val="18"/>
      <color indexed="18"/>
      <name val="微軟正黑體"/>
      <family val="2"/>
    </font>
    <font>
      <b/>
      <sz val="18"/>
      <color indexed="18"/>
      <name val="Wingdings 2"/>
      <family val="1"/>
    </font>
    <font>
      <b/>
      <sz val="12"/>
      <color indexed="10"/>
      <name val="細明體"/>
      <family val="3"/>
    </font>
    <font>
      <strike/>
      <sz val="14"/>
      <name val="Calibri"/>
      <family val="2"/>
    </font>
    <font>
      <sz val="12"/>
      <name val="新細明體"/>
      <family val="1"/>
    </font>
    <font>
      <b/>
      <sz val="12"/>
      <color indexed="10"/>
      <name val="Calibri"/>
      <family val="2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54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3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28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trike/>
      <sz val="12"/>
      <color indexed="8"/>
      <name val="Calibri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Times New Roman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細明體"/>
      <family val="3"/>
    </font>
    <font>
      <b/>
      <sz val="12"/>
      <color rgb="FFFF0000"/>
      <name val="Times New Roman"/>
      <family val="1"/>
    </font>
    <font>
      <b/>
      <sz val="18"/>
      <color rgb="FF002060"/>
      <name val="微軟正黑體"/>
      <family val="2"/>
    </font>
    <font>
      <sz val="12"/>
      <color theme="1" tint="0.04998999834060669"/>
      <name val="Calibri"/>
      <family val="2"/>
    </font>
    <font>
      <b/>
      <sz val="28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b/>
      <sz val="14"/>
      <color rgb="FFC00000"/>
      <name val="Calibri"/>
      <family val="2"/>
    </font>
    <font>
      <sz val="11"/>
      <color theme="1"/>
      <name val="Calibri"/>
      <family val="2"/>
    </font>
    <font>
      <strike/>
      <sz val="12"/>
      <color theme="1"/>
      <name val="Calibri"/>
      <family val="2"/>
    </font>
    <font>
      <b/>
      <sz val="16"/>
      <color theme="5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/>
      <bottom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7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0" fontId="2" fillId="0" borderId="0" applyFont="0" applyFill="0" applyBorder="0" applyAlignment="0" applyProtection="0"/>
    <xf numFmtId="9" fontId="5" fillId="0" borderId="2" applyNumberFormat="0" applyBorder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26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3" applyNumberFormat="0" applyFill="0" applyAlignment="0" applyProtection="0"/>
    <xf numFmtId="0" fontId="57" fillId="23" borderId="0" applyNumberFormat="0" applyBorder="0" applyAlignment="0" applyProtection="0"/>
    <xf numFmtId="9" fontId="0" fillId="0" borderId="0" applyFont="0" applyFill="0" applyBorder="0" applyAlignment="0" applyProtection="0"/>
    <xf numFmtId="0" fontId="58" fillId="24" borderId="4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0" fillId="25" borderId="6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4" applyNumberFormat="0" applyAlignment="0" applyProtection="0"/>
    <xf numFmtId="0" fontId="67" fillId="24" borderId="10" applyNumberFormat="0" applyAlignment="0" applyProtection="0"/>
    <xf numFmtId="0" fontId="68" fillId="33" borderId="11" applyNumberFormat="0" applyAlignment="0" applyProtection="0"/>
    <xf numFmtId="0" fontId="69" fillId="34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8" fillId="35" borderId="1" xfId="0" applyFont="1" applyFill="1" applyBorder="1" applyAlignment="1">
      <alignment horizontal="center" vertical="center" shrinkToFit="1"/>
    </xf>
    <xf numFmtId="0" fontId="8" fillId="21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21" borderId="12" xfId="0" applyFont="1" applyFill="1" applyBorder="1" applyAlignment="1">
      <alignment horizontal="center"/>
    </xf>
    <xf numFmtId="0" fontId="8" fillId="15" borderId="1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179" fontId="16" fillId="0" borderId="0" xfId="0" applyNumberFormat="1" applyFont="1" applyFill="1" applyBorder="1" applyAlignment="1">
      <alignment horizontal="center" vertical="center" shrinkToFit="1"/>
    </xf>
    <xf numFmtId="179" fontId="16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shrinkToFit="1"/>
    </xf>
    <xf numFmtId="179" fontId="11" fillId="0" borderId="19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79" fontId="20" fillId="0" borderId="19" xfId="0" applyNumberFormat="1" applyFont="1" applyFill="1" applyBorder="1" applyAlignment="1">
      <alignment horizontal="center" vertical="center" shrinkToFit="1"/>
    </xf>
    <xf numFmtId="0" fontId="11" fillId="38" borderId="20" xfId="0" applyFont="1" applyFill="1" applyBorder="1" applyAlignment="1">
      <alignment horizontal="center" vertical="center" shrinkToFit="1"/>
    </xf>
    <xf numFmtId="178" fontId="71" fillId="0" borderId="0" xfId="0" applyNumberFormat="1" applyFont="1" applyFill="1" applyBorder="1" applyAlignment="1">
      <alignment horizontal="left" vertical="center"/>
    </xf>
    <xf numFmtId="0" fontId="72" fillId="0" borderId="0" xfId="0" applyFont="1" applyAlignment="1">
      <alignment horizontal="left"/>
    </xf>
    <xf numFmtId="0" fontId="73" fillId="0" borderId="0" xfId="0" applyFont="1" applyAlignment="1">
      <alignment vertical="center"/>
    </xf>
    <xf numFmtId="179" fontId="20" fillId="0" borderId="13" xfId="0" applyNumberFormat="1" applyFont="1" applyFill="1" applyBorder="1" applyAlignment="1">
      <alignment horizontal="center" vertical="center" shrinkToFit="1"/>
    </xf>
    <xf numFmtId="178" fontId="71" fillId="0" borderId="21" xfId="0" applyNumberFormat="1" applyFont="1" applyFill="1" applyBorder="1" applyAlignment="1">
      <alignment vertical="center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178" fontId="71" fillId="0" borderId="0" xfId="0" applyNumberFormat="1" applyFont="1" applyFill="1" applyBorder="1" applyAlignment="1">
      <alignment vertical="center"/>
    </xf>
    <xf numFmtId="179" fontId="20" fillId="0" borderId="1" xfId="0" applyNumberFormat="1" applyFont="1" applyFill="1" applyBorder="1" applyAlignment="1">
      <alignment horizontal="center" vertical="center" shrinkToFit="1"/>
    </xf>
    <xf numFmtId="179" fontId="11" fillId="0" borderId="1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179" fontId="20" fillId="0" borderId="22" xfId="0" applyNumberFormat="1" applyFont="1" applyFill="1" applyBorder="1" applyAlignment="1">
      <alignment horizontal="center" vertical="center" shrinkToFit="1"/>
    </xf>
    <xf numFmtId="16" fontId="74" fillId="0" borderId="19" xfId="0" applyNumberFormat="1" applyFont="1" applyFill="1" applyBorder="1" applyAlignment="1">
      <alignment horizontal="left" vertical="center" shrinkToFit="1"/>
    </xf>
    <xf numFmtId="179" fontId="21" fillId="0" borderId="19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left" vertical="center" wrapText="1"/>
    </xf>
    <xf numFmtId="179" fontId="11" fillId="0" borderId="22" xfId="0" applyNumberFormat="1" applyFont="1" applyFill="1" applyBorder="1" applyAlignment="1">
      <alignment horizontal="center" vertical="center" shrinkToFi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0" fontId="12" fillId="38" borderId="2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shrinkToFit="1"/>
    </xf>
    <xf numFmtId="0" fontId="8" fillId="21" borderId="25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shrinkToFit="1"/>
    </xf>
    <xf numFmtId="179" fontId="20" fillId="0" borderId="27" xfId="60" applyNumberFormat="1" applyFont="1" applyFill="1" applyBorder="1" applyAlignment="1">
      <alignment horizontal="center" vertical="center" shrinkToFit="1"/>
      <protection/>
    </xf>
    <xf numFmtId="16" fontId="74" fillId="0" borderId="28" xfId="0" applyNumberFormat="1" applyFont="1" applyFill="1" applyBorder="1" applyAlignment="1">
      <alignment horizontal="left" vertical="center" shrinkToFit="1"/>
    </xf>
    <xf numFmtId="16" fontId="74" fillId="0" borderId="1" xfId="0" applyNumberFormat="1" applyFont="1" applyFill="1" applyBorder="1" applyAlignment="1">
      <alignment horizontal="left" vertical="center" shrinkToFit="1"/>
    </xf>
    <xf numFmtId="179" fontId="75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/>
    </xf>
    <xf numFmtId="16" fontId="76" fillId="0" borderId="25" xfId="60" applyNumberFormat="1" applyFont="1" applyFill="1" applyBorder="1" applyAlignment="1">
      <alignment horizontal="left" vertical="center" shrinkToFit="1"/>
      <protection/>
    </xf>
    <xf numFmtId="16" fontId="76" fillId="0" borderId="29" xfId="60" applyNumberFormat="1" applyFont="1" applyFill="1" applyBorder="1" applyAlignment="1">
      <alignment horizontal="left" vertical="center" shrinkToFit="1"/>
      <protection/>
    </xf>
    <xf numFmtId="178" fontId="71" fillId="0" borderId="0" xfId="0" applyNumberFormat="1" applyFont="1" applyFill="1" applyBorder="1" applyAlignment="1">
      <alignment horizontal="left" vertical="center" wrapText="1"/>
    </xf>
    <xf numFmtId="16" fontId="74" fillId="0" borderId="1" xfId="0" applyNumberFormat="1" applyFont="1" applyFill="1" applyBorder="1" applyAlignment="1">
      <alignment horizontal="left" vertical="center" wrapText="1" shrinkToFit="1"/>
    </xf>
    <xf numFmtId="178" fontId="71" fillId="0" borderId="0" xfId="0" applyNumberFormat="1" applyFont="1" applyFill="1" applyBorder="1" applyAlignment="1">
      <alignment horizontal="left" vertical="center" wrapText="1"/>
    </xf>
    <xf numFmtId="0" fontId="11" fillId="38" borderId="21" xfId="0" applyFont="1" applyFill="1" applyBorder="1" applyAlignment="1">
      <alignment horizontal="center" vertical="center" shrinkToFit="1"/>
    </xf>
    <xf numFmtId="179" fontId="20" fillId="0" borderId="22" xfId="60" applyNumberFormat="1" applyFont="1" applyFill="1" applyBorder="1" applyAlignment="1">
      <alignment horizontal="center" vertical="center" shrinkToFit="1"/>
      <protection/>
    </xf>
    <xf numFmtId="179" fontId="20" fillId="0" borderId="1" xfId="60" applyNumberFormat="1" applyFont="1" applyFill="1" applyBorder="1" applyAlignment="1">
      <alignment horizontal="center" vertical="center" shrinkToFit="1"/>
      <protection/>
    </xf>
    <xf numFmtId="179" fontId="11" fillId="0" borderId="1" xfId="49" applyNumberFormat="1" applyFont="1" applyFill="1" applyBorder="1" applyAlignment="1">
      <alignment horizontal="center" vertical="center" shrinkToFit="1"/>
      <protection/>
    </xf>
    <xf numFmtId="178" fontId="71" fillId="0" borderId="0" xfId="0" applyNumberFormat="1" applyFont="1" applyFill="1" applyBorder="1" applyAlignment="1">
      <alignment horizontal="left" vertical="center" wrapText="1"/>
    </xf>
    <xf numFmtId="16" fontId="77" fillId="0" borderId="1" xfId="0" applyNumberFormat="1" applyFont="1" applyFill="1" applyBorder="1" applyAlignment="1">
      <alignment horizontal="left" vertical="center" wrapText="1" shrinkToFi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9" fontId="25" fillId="0" borderId="1" xfId="60" applyNumberFormat="1" applyFont="1" applyFill="1" applyBorder="1" applyAlignment="1">
      <alignment horizontal="center" vertical="center" shrinkToFit="1"/>
      <protection/>
    </xf>
    <xf numFmtId="179" fontId="21" fillId="0" borderId="1" xfId="49" applyNumberFormat="1" applyFont="1" applyFill="1" applyBorder="1" applyAlignment="1">
      <alignment horizontal="center" vertical="center" shrinkToFit="1"/>
      <protection/>
    </xf>
    <xf numFmtId="178" fontId="71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Alignment="1">
      <alignment/>
    </xf>
    <xf numFmtId="179" fontId="78" fillId="0" borderId="1" xfId="60" applyNumberFormat="1" applyFont="1" applyFill="1" applyBorder="1" applyAlignment="1">
      <alignment horizontal="center" vertical="center" shrinkToFit="1"/>
      <protection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6" fontId="76" fillId="0" borderId="1" xfId="0" applyNumberFormat="1" applyFont="1" applyFill="1" applyBorder="1" applyAlignment="1">
      <alignment horizontal="left" vertical="center" wrapText="1" shrinkToFi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0" fontId="13" fillId="38" borderId="1" xfId="0" applyFont="1" applyFill="1" applyBorder="1" applyAlignment="1">
      <alignment horizontal="center" vertical="center"/>
    </xf>
    <xf numFmtId="16" fontId="78" fillId="0" borderId="13" xfId="0" applyNumberFormat="1" applyFont="1" applyFill="1" applyBorder="1" applyAlignment="1">
      <alignment horizontal="left" vertical="center" shrinkToFit="1"/>
    </xf>
    <xf numFmtId="0" fontId="13" fillId="38" borderId="22" xfId="0" applyFont="1" applyFill="1" applyBorder="1" applyAlignment="1">
      <alignment horizontal="center" vertical="center"/>
    </xf>
    <xf numFmtId="0" fontId="8" fillId="15" borderId="22" xfId="0" applyFont="1" applyFill="1" applyBorder="1" applyAlignment="1">
      <alignment horizontal="center" vertical="center" wrapText="1"/>
    </xf>
    <xf numFmtId="0" fontId="16" fillId="15" borderId="22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9" fontId="20" fillId="0" borderId="0" xfId="60" applyNumberFormat="1" applyFont="1" applyFill="1" applyBorder="1" applyAlignment="1">
      <alignment horizontal="center" vertical="center" shrinkToFit="1"/>
      <protection/>
    </xf>
    <xf numFmtId="187" fontId="52" fillId="0" borderId="0" xfId="0" applyNumberFormat="1" applyFont="1" applyBorder="1" applyAlignment="1">
      <alignment horizontal="left" vertical="center"/>
    </xf>
    <xf numFmtId="187" fontId="79" fillId="39" borderId="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79" fontId="20" fillId="0" borderId="34" xfId="60" applyNumberFormat="1" applyFont="1" applyFill="1" applyBorder="1" applyAlignment="1">
      <alignment horizontal="center" vertical="center" shrinkToFit="1"/>
      <protection/>
    </xf>
    <xf numFmtId="179" fontId="20" fillId="0" borderId="35" xfId="60" applyNumberFormat="1" applyFont="1" applyFill="1" applyBorder="1" applyAlignment="1">
      <alignment horizontal="center" vertical="center" shrinkToFit="1"/>
      <protection/>
    </xf>
    <xf numFmtId="0" fontId="11" fillId="0" borderId="20" xfId="0" applyFont="1" applyFill="1" applyBorder="1" applyAlignment="1">
      <alignment horizontal="center" vertical="center"/>
    </xf>
    <xf numFmtId="179" fontId="20" fillId="0" borderId="36" xfId="60" applyNumberFormat="1" applyFont="1" applyFill="1" applyBorder="1" applyAlignment="1">
      <alignment horizontal="center" vertical="center" shrinkToFit="1"/>
      <protection/>
    </xf>
    <xf numFmtId="0" fontId="11" fillId="0" borderId="37" xfId="0" applyFont="1" applyFill="1" applyBorder="1" applyAlignment="1">
      <alignment horizontal="center" vertical="center"/>
    </xf>
    <xf numFmtId="179" fontId="20" fillId="0" borderId="38" xfId="60" applyNumberFormat="1" applyFont="1" applyFill="1" applyBorder="1" applyAlignment="1">
      <alignment horizontal="center" vertical="center" shrinkToFit="1"/>
      <protection/>
    </xf>
    <xf numFmtId="0" fontId="13" fillId="38" borderId="39" xfId="0" applyFont="1" applyFill="1" applyBorder="1" applyAlignment="1">
      <alignment horizontal="center" vertical="center"/>
    </xf>
    <xf numFmtId="179" fontId="20" fillId="0" borderId="40" xfId="60" applyNumberFormat="1" applyFont="1" applyFill="1" applyBorder="1" applyAlignment="1">
      <alignment horizontal="center" vertical="center" shrinkToFit="1"/>
      <protection/>
    </xf>
    <xf numFmtId="16" fontId="74" fillId="0" borderId="22" xfId="0" applyNumberFormat="1" applyFont="1" applyFill="1" applyBorder="1" applyAlignment="1">
      <alignment horizontal="left" vertical="center" wrapText="1" shrinkToFit="1"/>
    </xf>
    <xf numFmtId="178" fontId="71" fillId="0" borderId="0" xfId="0" applyNumberFormat="1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left" vertical="center" wrapText="1"/>
    </xf>
    <xf numFmtId="187" fontId="52" fillId="0" borderId="25" xfId="0" applyNumberFormat="1" applyFont="1" applyBorder="1" applyAlignment="1">
      <alignment horizontal="center" vertical="center"/>
    </xf>
    <xf numFmtId="179" fontId="20" fillId="0" borderId="41" xfId="60" applyNumberFormat="1" applyFont="1" applyFill="1" applyBorder="1" applyAlignment="1">
      <alignment horizontal="center" vertical="center" shrinkToFit="1"/>
      <protection/>
    </xf>
    <xf numFmtId="187" fontId="80" fillId="0" borderId="21" xfId="0" applyNumberFormat="1" applyFont="1" applyBorder="1" applyAlignment="1">
      <alignment horizontal="center" vertical="center"/>
    </xf>
    <xf numFmtId="0" fontId="8" fillId="19" borderId="25" xfId="0" applyFont="1" applyFill="1" applyBorder="1" applyAlignment="1">
      <alignment horizontal="center"/>
    </xf>
    <xf numFmtId="0" fontId="13" fillId="38" borderId="20" xfId="0" applyFont="1" applyFill="1" applyBorder="1" applyAlignment="1">
      <alignment horizontal="center" vertical="center"/>
    </xf>
    <xf numFmtId="0" fontId="8" fillId="19" borderId="42" xfId="0" applyFont="1" applyFill="1" applyBorder="1" applyAlignment="1">
      <alignment horizontal="center" vertical="center" wrapText="1"/>
    </xf>
    <xf numFmtId="179" fontId="11" fillId="0" borderId="43" xfId="0" applyNumberFormat="1" applyFont="1" applyFill="1" applyBorder="1" applyAlignment="1">
      <alignment horizontal="center" vertical="center" shrinkToFit="1"/>
    </xf>
    <xf numFmtId="179" fontId="20" fillId="0" borderId="36" xfId="0" applyNumberFormat="1" applyFont="1" applyFill="1" applyBorder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center" shrinkToFit="1"/>
    </xf>
    <xf numFmtId="179" fontId="20" fillId="0" borderId="32" xfId="0" applyNumberFormat="1" applyFont="1" applyFill="1" applyBorder="1" applyAlignment="1">
      <alignment horizontal="center" vertical="center" shrinkToFit="1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25" fillId="0" borderId="36" xfId="60" applyNumberFormat="1" applyFont="1" applyFill="1" applyBorder="1" applyAlignment="1">
      <alignment horizontal="center" vertical="center" shrinkToFit="1"/>
      <protection/>
    </xf>
    <xf numFmtId="0" fontId="11" fillId="0" borderId="39" xfId="0" applyFont="1" applyFill="1" applyBorder="1" applyAlignment="1">
      <alignment horizontal="center" vertical="center"/>
    </xf>
    <xf numFmtId="179" fontId="20" fillId="0" borderId="32" xfId="60" applyNumberFormat="1" applyFont="1" applyFill="1" applyBorder="1" applyAlignment="1">
      <alignment horizontal="center" vertical="center" shrinkToFit="1"/>
      <protection/>
    </xf>
    <xf numFmtId="179" fontId="20" fillId="0" borderId="44" xfId="60" applyNumberFormat="1" applyFont="1" applyFill="1" applyBorder="1" applyAlignment="1">
      <alignment horizontal="center" vertical="center" shrinkToFit="1"/>
      <protection/>
    </xf>
    <xf numFmtId="187" fontId="52" fillId="0" borderId="34" xfId="0" applyNumberFormat="1" applyFont="1" applyBorder="1" applyAlignment="1">
      <alignment horizontal="left" vertical="center" wrapText="1"/>
    </xf>
    <xf numFmtId="187" fontId="52" fillId="0" borderId="1" xfId="0" applyNumberFormat="1" applyFont="1" applyBorder="1" applyAlignment="1">
      <alignment horizontal="left" vertical="center"/>
    </xf>
    <xf numFmtId="187" fontId="52" fillId="0" borderId="38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shrinkToFit="1"/>
    </xf>
    <xf numFmtId="0" fontId="8" fillId="35" borderId="45" xfId="0" applyFont="1" applyFill="1" applyBorder="1" applyAlignment="1">
      <alignment horizontal="center" vertical="center" shrinkToFit="1"/>
    </xf>
    <xf numFmtId="0" fontId="10" fillId="40" borderId="46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horizontal="center"/>
    </xf>
    <xf numFmtId="0" fontId="8" fillId="15" borderId="49" xfId="0" applyFont="1" applyFill="1" applyBorder="1" applyAlignment="1">
      <alignment horizontal="center"/>
    </xf>
    <xf numFmtId="0" fontId="8" fillId="15" borderId="50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0" fontId="81" fillId="0" borderId="53" xfId="0" applyFont="1" applyFill="1" applyBorder="1" applyAlignment="1">
      <alignment horizontal="center" vertical="center" shrinkToFit="1"/>
    </xf>
    <xf numFmtId="0" fontId="81" fillId="0" borderId="52" xfId="0" applyFont="1" applyFill="1" applyBorder="1" applyAlignment="1">
      <alignment horizontal="center" vertical="center" shrinkToFit="1"/>
    </xf>
    <xf numFmtId="0" fontId="81" fillId="0" borderId="54" xfId="0" applyFont="1" applyFill="1" applyBorder="1" applyAlignment="1">
      <alignment horizontal="center" vertical="center" shrinkToFit="1"/>
    </xf>
    <xf numFmtId="178" fontId="71" fillId="0" borderId="0" xfId="0" applyNumberFormat="1" applyFont="1" applyFill="1" applyBorder="1" applyAlignment="1">
      <alignment horizontal="left"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left" vertical="center" wrapText="1"/>
    </xf>
    <xf numFmtId="0" fontId="8" fillId="12" borderId="55" xfId="0" applyFont="1" applyFill="1" applyBorder="1" applyAlignment="1">
      <alignment horizontal="center" vertical="center"/>
    </xf>
    <xf numFmtId="0" fontId="13" fillId="38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8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Grey" xfId="33"/>
    <cellStyle name="Input [yellow]" xfId="34"/>
    <cellStyle name="Milliers [0]_AR1194" xfId="35"/>
    <cellStyle name="Milliers_AR1194" xfId="36"/>
    <cellStyle name="MonAtaire [0]_AR1194" xfId="37"/>
    <cellStyle name="MonAtaire_AR1194" xfId="38"/>
    <cellStyle name="Mon彋aire [0]_AR1194" xfId="39"/>
    <cellStyle name="Mon彋aire_AR1194" xfId="40"/>
    <cellStyle name="Normal - Style1" xfId="41"/>
    <cellStyle name="Normal 2" xfId="42"/>
    <cellStyle name="Normal_495ALL" xfId="43"/>
    <cellStyle name="Percent [2]" xfId="44"/>
    <cellStyle name="PERCENTAGE" xfId="45"/>
    <cellStyle name="?_97BASE" xfId="46"/>
    <cellStyle name="一般 10" xfId="47"/>
    <cellStyle name="一般 11" xfId="48"/>
    <cellStyle name="一般 2" xfId="49"/>
    <cellStyle name="一般 2 2" xfId="50"/>
    <cellStyle name="一般 2 2 2 2 9 3" xfId="51"/>
    <cellStyle name="一般 2 2 2 3 2 2 2 3 5" xfId="52"/>
    <cellStyle name="一般 2 3" xfId="53"/>
    <cellStyle name="一般 2 4" xfId="54"/>
    <cellStyle name="一般 2 5" xfId="55"/>
    <cellStyle name="一般 2 6" xfId="56"/>
    <cellStyle name="一般 2 7" xfId="57"/>
    <cellStyle name="一般 2 8" xfId="58"/>
    <cellStyle name="一般 2 9" xfId="59"/>
    <cellStyle name="一般 3" xfId="60"/>
    <cellStyle name="一般 3 2" xfId="61"/>
    <cellStyle name="一般 4" xfId="62"/>
    <cellStyle name="一般 5" xfId="63"/>
    <cellStyle name="一般 6" xfId="64"/>
    <cellStyle name="一般 7" xfId="65"/>
    <cellStyle name="一般 8" xfId="66"/>
    <cellStyle name="一般 9" xfId="67"/>
    <cellStyle name="Comma" xfId="68"/>
    <cellStyle name="Comma [0]" xfId="69"/>
    <cellStyle name="Followed Hyperlink" xfId="70"/>
    <cellStyle name="中等" xfId="71"/>
    <cellStyle name="合計" xfId="72"/>
    <cellStyle name="好" xfId="73"/>
    <cellStyle name="Percent" xfId="74"/>
    <cellStyle name="計算方式" xfId="75"/>
    <cellStyle name="常规_CQB2000" xfId="76"/>
    <cellStyle name="Currency" xfId="77"/>
    <cellStyle name="Currency [0]" xfId="78"/>
    <cellStyle name="連結的儲存格" xfId="79"/>
    <cellStyle name="備註" xfId="80"/>
    <cellStyle name="Hyperlink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字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地鐵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B24" sqref="B24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85" zoomScaleNormal="85" zoomScalePageLayoutView="0" workbookViewId="0" topLeftCell="A1">
      <selection activeCell="G137" sqref="G137"/>
    </sheetView>
  </sheetViews>
  <sheetFormatPr defaultColWidth="9.00390625" defaultRowHeight="15.75"/>
  <cols>
    <col min="1" max="1" width="10.50390625" style="5" customWidth="1"/>
    <col min="2" max="2" width="29.375" style="5" customWidth="1"/>
    <col min="3" max="4" width="14.50390625" style="5" customWidth="1"/>
    <col min="5" max="5" width="14.75390625" style="5" customWidth="1"/>
    <col min="6" max="6" width="16.75390625" style="5" customWidth="1"/>
    <col min="7" max="7" width="18.75390625" style="5" customWidth="1"/>
    <col min="8" max="12" width="15.25390625" style="5" customWidth="1"/>
    <col min="13" max="14" width="9.00390625" style="5" customWidth="1"/>
    <col min="15" max="15" width="14.625" style="5" customWidth="1"/>
    <col min="16" max="16384" width="9.00390625" style="5" customWidth="1"/>
  </cols>
  <sheetData>
    <row r="1" spans="1:2" ht="18.75" customHeight="1">
      <c r="A1" s="3" t="s">
        <v>40</v>
      </c>
      <c r="B1" s="4">
        <f ca="1">(TODAY())</f>
        <v>45373</v>
      </c>
    </row>
    <row r="2" spans="1:12" ht="21" customHeight="1">
      <c r="A2" s="137" t="s">
        <v>152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34.5" customHeight="1" thickBot="1">
      <c r="A3" s="150" t="s">
        <v>153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24" thickBot="1">
      <c r="A4" s="140" t="s">
        <v>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</row>
    <row r="5" spans="1:12" ht="18.75">
      <c r="A5" s="146" t="s">
        <v>20</v>
      </c>
      <c r="B5" s="151" t="s">
        <v>154</v>
      </c>
      <c r="C5" s="138" t="s">
        <v>22</v>
      </c>
      <c r="D5" s="139"/>
      <c r="E5" s="6" t="s">
        <v>23</v>
      </c>
      <c r="F5" s="143" t="s">
        <v>24</v>
      </c>
      <c r="G5" s="144"/>
      <c r="H5" s="144"/>
      <c r="I5" s="144"/>
      <c r="J5" s="144"/>
      <c r="K5" s="144"/>
      <c r="L5" s="145"/>
    </row>
    <row r="6" spans="1:12" ht="43.5" customHeight="1">
      <c r="A6" s="147"/>
      <c r="B6" s="152"/>
      <c r="C6" s="1" t="s">
        <v>25</v>
      </c>
      <c r="D6" s="1" t="s">
        <v>26</v>
      </c>
      <c r="E6" s="2" t="s">
        <v>27</v>
      </c>
      <c r="F6" s="7" t="s">
        <v>28</v>
      </c>
      <c r="G6" s="7" t="s">
        <v>29</v>
      </c>
      <c r="H6" s="12" t="s">
        <v>46</v>
      </c>
      <c r="I6" s="8" t="s">
        <v>30</v>
      </c>
      <c r="J6" s="11" t="s">
        <v>39</v>
      </c>
      <c r="K6" s="9" t="s">
        <v>31</v>
      </c>
      <c r="L6" s="10" t="s">
        <v>32</v>
      </c>
    </row>
    <row r="7" spans="1:12" ht="14.25" customHeight="1" thickBot="1">
      <c r="A7" s="114"/>
      <c r="B7" s="95"/>
      <c r="C7" s="95"/>
      <c r="D7" s="148" t="s">
        <v>148</v>
      </c>
      <c r="E7" s="149"/>
      <c r="F7" s="96" t="s">
        <v>149</v>
      </c>
      <c r="G7" s="97" t="s">
        <v>150</v>
      </c>
      <c r="H7" s="98" t="s">
        <v>151</v>
      </c>
      <c r="I7" s="99" t="s">
        <v>80</v>
      </c>
      <c r="J7" s="100" t="s">
        <v>74</v>
      </c>
      <c r="K7" s="101" t="s">
        <v>43</v>
      </c>
      <c r="L7" s="102" t="s">
        <v>75</v>
      </c>
    </row>
    <row r="8" spans="1:12" ht="31.5" customHeight="1">
      <c r="A8" s="107" t="s">
        <v>38</v>
      </c>
      <c r="B8" s="134" t="s">
        <v>155</v>
      </c>
      <c r="C8" s="108">
        <v>45380</v>
      </c>
      <c r="D8" s="108">
        <f>C8+1</f>
        <v>45381</v>
      </c>
      <c r="E8" s="108">
        <v>45391</v>
      </c>
      <c r="F8" s="108">
        <f>E8+27</f>
        <v>45418</v>
      </c>
      <c r="G8" s="108">
        <f>F8+6</f>
        <v>45424</v>
      </c>
      <c r="H8" s="108">
        <f>G8+4</f>
        <v>45428</v>
      </c>
      <c r="I8" s="108">
        <f>H8-5</f>
        <v>45423</v>
      </c>
      <c r="J8" s="108">
        <f>I8</f>
        <v>45423</v>
      </c>
      <c r="K8" s="108">
        <f>J8-10</f>
        <v>45413</v>
      </c>
      <c r="L8" s="109">
        <f>H8+1</f>
        <v>45429</v>
      </c>
    </row>
    <row r="9" spans="1:12" ht="31.5" customHeight="1">
      <c r="A9" s="110" t="s">
        <v>38</v>
      </c>
      <c r="B9" s="135" t="s">
        <v>156</v>
      </c>
      <c r="C9" s="59">
        <v>45390</v>
      </c>
      <c r="D9" s="59">
        <f>C9+1</f>
        <v>45391</v>
      </c>
      <c r="E9" s="59">
        <v>45398</v>
      </c>
      <c r="F9" s="59">
        <f aca="true" t="shared" si="0" ref="F9:L9">F8+7</f>
        <v>45425</v>
      </c>
      <c r="G9" s="59">
        <f t="shared" si="0"/>
        <v>45431</v>
      </c>
      <c r="H9" s="59">
        <f t="shared" si="0"/>
        <v>45435</v>
      </c>
      <c r="I9" s="59">
        <f t="shared" si="0"/>
        <v>45430</v>
      </c>
      <c r="J9" s="59">
        <f t="shared" si="0"/>
        <v>45430</v>
      </c>
      <c r="K9" s="59">
        <f t="shared" si="0"/>
        <v>45420</v>
      </c>
      <c r="L9" s="111">
        <f t="shared" si="0"/>
        <v>45436</v>
      </c>
    </row>
    <row r="10" spans="1:12" ht="31.5" customHeight="1">
      <c r="A10" s="110" t="s">
        <v>38</v>
      </c>
      <c r="B10" s="135" t="s">
        <v>157</v>
      </c>
      <c r="C10" s="59">
        <v>45397</v>
      </c>
      <c r="D10" s="59">
        <f>C10+1</f>
        <v>45398</v>
      </c>
      <c r="E10" s="59">
        <v>45405</v>
      </c>
      <c r="F10" s="59">
        <f>E10+27</f>
        <v>45432</v>
      </c>
      <c r="G10" s="59">
        <f>F10+6</f>
        <v>45438</v>
      </c>
      <c r="H10" s="59">
        <f>G10+4</f>
        <v>45442</v>
      </c>
      <c r="I10" s="59">
        <f>H10-5</f>
        <v>45437</v>
      </c>
      <c r="J10" s="59">
        <f>I10</f>
        <v>45437</v>
      </c>
      <c r="K10" s="59">
        <f>J10-10</f>
        <v>45427</v>
      </c>
      <c r="L10" s="111">
        <f>H10+1</f>
        <v>45443</v>
      </c>
    </row>
    <row r="11" spans="1:12" ht="31.5" customHeight="1" thickBot="1">
      <c r="A11" s="112" t="s">
        <v>38</v>
      </c>
      <c r="B11" s="136" t="s">
        <v>158</v>
      </c>
      <c r="C11" s="113">
        <v>45404</v>
      </c>
      <c r="D11" s="113">
        <f>C11+1</f>
        <v>45405</v>
      </c>
      <c r="E11" s="113">
        <v>45412</v>
      </c>
      <c r="F11" s="113">
        <f>E11+27</f>
        <v>45439</v>
      </c>
      <c r="G11" s="113">
        <f>F11+6</f>
        <v>45445</v>
      </c>
      <c r="H11" s="113">
        <f>G11+4</f>
        <v>45449</v>
      </c>
      <c r="I11" s="113">
        <f>H11-5</f>
        <v>45444</v>
      </c>
      <c r="J11" s="113">
        <f>I11</f>
        <v>45444</v>
      </c>
      <c r="K11" s="113">
        <f>J11-10</f>
        <v>45434</v>
      </c>
      <c r="L11" s="115">
        <f>H11+1</f>
        <v>45450</v>
      </c>
    </row>
    <row r="12" spans="1:12" ht="31.5" customHeight="1" thickBot="1">
      <c r="A12" s="103"/>
      <c r="B12" s="105"/>
      <c r="C12" s="106"/>
      <c r="D12" s="104"/>
      <c r="E12" s="121"/>
      <c r="L12" s="16"/>
    </row>
    <row r="13" spans="1:12" ht="31.5" customHeight="1" thickBot="1">
      <c r="A13" s="160" t="s">
        <v>20</v>
      </c>
      <c r="B13" s="160" t="s">
        <v>21</v>
      </c>
      <c r="C13" s="162" t="s">
        <v>22</v>
      </c>
      <c r="D13" s="162"/>
      <c r="E13" s="119">
        <v>45352</v>
      </c>
      <c r="F13" s="122" t="s">
        <v>53</v>
      </c>
      <c r="G13" s="122" t="s">
        <v>24</v>
      </c>
      <c r="H13" s="19"/>
      <c r="L13" s="16"/>
    </row>
    <row r="14" spans="1:15" ht="19.5" customHeight="1" thickBot="1">
      <c r="A14" s="161"/>
      <c r="B14" s="164"/>
      <c r="C14" s="43" t="s">
        <v>35</v>
      </c>
      <c r="D14" s="43" t="s">
        <v>26</v>
      </c>
      <c r="E14" s="44" t="s">
        <v>41</v>
      </c>
      <c r="F14" s="45" t="s">
        <v>36</v>
      </c>
      <c r="G14" s="45" t="s">
        <v>37</v>
      </c>
      <c r="H14" s="15"/>
      <c r="I14" s="15"/>
      <c r="J14" s="15"/>
      <c r="K14" s="15"/>
      <c r="L14" s="16"/>
      <c r="M14" s="26"/>
      <c r="N14" s="28"/>
      <c r="O14" s="28"/>
    </row>
    <row r="15" spans="1:12" ht="15" customHeight="1" thickBot="1">
      <c r="A15" s="123"/>
      <c r="B15" s="93"/>
      <c r="C15" s="165" t="s">
        <v>148</v>
      </c>
      <c r="D15" s="166"/>
      <c r="E15" s="41"/>
      <c r="F15" s="42" t="s">
        <v>72</v>
      </c>
      <c r="G15" s="124" t="s">
        <v>73</v>
      </c>
      <c r="H15" s="15"/>
      <c r="I15" s="15"/>
      <c r="J15" s="15"/>
      <c r="K15" s="15"/>
      <c r="L15" s="16"/>
    </row>
    <row r="16" spans="1:12" ht="3.75" customHeight="1" hidden="1" thickTop="1">
      <c r="A16" s="17" t="s">
        <v>38</v>
      </c>
      <c r="B16" s="94" t="e">
        <f>#REF!</f>
        <v>#REF!</v>
      </c>
      <c r="C16" s="35" t="e">
        <f>#REF!</f>
        <v>#REF!</v>
      </c>
      <c r="D16" s="35" t="e">
        <f>C16+1</f>
        <v>#REF!</v>
      </c>
      <c r="E16" s="20"/>
      <c r="F16" s="18"/>
      <c r="G16" s="125"/>
      <c r="H16" s="159"/>
      <c r="I16" s="159"/>
      <c r="J16" s="159"/>
      <c r="K16" s="13"/>
      <c r="L16" s="14"/>
    </row>
    <row r="17" spans="1:15" ht="21" customHeight="1" hidden="1" thickTop="1">
      <c r="A17" s="21" t="s">
        <v>38</v>
      </c>
      <c r="B17" s="34" t="e">
        <f>#REF!</f>
        <v>#REF!</v>
      </c>
      <c r="C17" s="30" t="e">
        <f>#REF!</f>
        <v>#REF!</v>
      </c>
      <c r="D17" s="30" t="e">
        <f>C17+1</f>
        <v>#REF!</v>
      </c>
      <c r="E17" s="25" t="e">
        <f>#REF!</f>
        <v>#REF!</v>
      </c>
      <c r="F17" s="30" t="e">
        <f>E17+24</f>
        <v>#REF!</v>
      </c>
      <c r="G17" s="126" t="e">
        <f>E17+26</f>
        <v>#REF!</v>
      </c>
      <c r="H17" s="163"/>
      <c r="I17" s="163"/>
      <c r="J17" s="163"/>
      <c r="K17" s="13"/>
      <c r="L17" s="14"/>
      <c r="M17" s="22"/>
      <c r="N17" s="23"/>
      <c r="O17" s="23"/>
    </row>
    <row r="18" spans="1:15" ht="31.5" customHeight="1" hidden="1" thickBot="1" thickTop="1">
      <c r="A18" s="21" t="s">
        <v>38</v>
      </c>
      <c r="B18" s="34" t="e">
        <f>#REF!</f>
        <v>#REF!</v>
      </c>
      <c r="C18" s="30">
        <v>44257</v>
      </c>
      <c r="D18" s="30">
        <v>44258</v>
      </c>
      <c r="E18" s="25">
        <v>44265</v>
      </c>
      <c r="F18" s="30">
        <f>E18+24</f>
        <v>44289</v>
      </c>
      <c r="G18" s="126">
        <f>E18+25</f>
        <v>44290</v>
      </c>
      <c r="H18" s="36"/>
      <c r="I18" s="36"/>
      <c r="J18" s="36"/>
      <c r="K18" s="13"/>
      <c r="L18" s="14"/>
      <c r="M18" s="22"/>
      <c r="N18" s="23"/>
      <c r="O18" s="23"/>
    </row>
    <row r="19" spans="1:15" ht="31.5" customHeight="1" hidden="1" thickTop="1">
      <c r="A19" s="17" t="s">
        <v>50</v>
      </c>
      <c r="B19" s="34" t="s">
        <v>51</v>
      </c>
      <c r="C19" s="25" t="e">
        <f>#REF!</f>
        <v>#REF!</v>
      </c>
      <c r="D19" s="31" t="e">
        <f>C19+1</f>
        <v>#REF!</v>
      </c>
      <c r="E19" s="31">
        <v>44272</v>
      </c>
      <c r="F19" s="25">
        <f aca="true" t="shared" si="1" ref="F19:F24">E19+24</f>
        <v>44296</v>
      </c>
      <c r="G19" s="127">
        <f aca="true" t="shared" si="2" ref="G19:G24">E19+25</f>
        <v>44297</v>
      </c>
      <c r="H19" s="29"/>
      <c r="I19" s="27"/>
      <c r="J19" s="27"/>
      <c r="K19" s="13"/>
      <c r="L19" s="14"/>
      <c r="M19" s="22"/>
      <c r="N19" s="23"/>
      <c r="O19" s="23"/>
    </row>
    <row r="20" spans="1:15" ht="31.5" customHeight="1" hidden="1" thickTop="1">
      <c r="A20" s="17" t="s">
        <v>49</v>
      </c>
      <c r="B20" s="48" t="s">
        <v>52</v>
      </c>
      <c r="C20" s="33">
        <v>44271</v>
      </c>
      <c r="D20" s="37" t="e">
        <f>#REF!</f>
        <v>#REF!</v>
      </c>
      <c r="E20" s="37">
        <v>44279</v>
      </c>
      <c r="F20" s="33">
        <f t="shared" si="1"/>
        <v>44303</v>
      </c>
      <c r="G20" s="128">
        <f t="shared" si="2"/>
        <v>44304</v>
      </c>
      <c r="H20" s="38"/>
      <c r="I20" s="38"/>
      <c r="J20" s="38"/>
      <c r="K20" s="13"/>
      <c r="L20" s="14"/>
      <c r="M20" s="22"/>
      <c r="N20" s="23"/>
      <c r="O20" s="23"/>
    </row>
    <row r="21" spans="1:15" ht="31.5" customHeight="1" hidden="1">
      <c r="A21" s="17" t="s">
        <v>49</v>
      </c>
      <c r="B21" s="49" t="e">
        <f>#REF!</f>
        <v>#REF!</v>
      </c>
      <c r="C21" s="30">
        <v>44278</v>
      </c>
      <c r="D21" s="31">
        <f>C21+1</f>
        <v>44279</v>
      </c>
      <c r="E21" s="31">
        <v>44286</v>
      </c>
      <c r="F21" s="30">
        <f t="shared" si="1"/>
        <v>44310</v>
      </c>
      <c r="G21" s="126">
        <f t="shared" si="2"/>
        <v>44311</v>
      </c>
      <c r="H21" s="38"/>
      <c r="I21" s="38"/>
      <c r="J21" s="38"/>
      <c r="K21" s="13"/>
      <c r="L21" s="14"/>
      <c r="M21" s="22"/>
      <c r="N21" s="23"/>
      <c r="O21" s="23"/>
    </row>
    <row r="22" spans="1:15" ht="31.5" customHeight="1" hidden="1" thickBot="1">
      <c r="A22" s="17" t="s">
        <v>49</v>
      </c>
      <c r="B22" s="52" t="s">
        <v>54</v>
      </c>
      <c r="C22" s="50">
        <v>44284</v>
      </c>
      <c r="D22" s="50">
        <f>C22+1</f>
        <v>44285</v>
      </c>
      <c r="E22" s="31">
        <v>44293</v>
      </c>
      <c r="F22" s="30">
        <f t="shared" si="1"/>
        <v>44317</v>
      </c>
      <c r="G22" s="126">
        <f t="shared" si="2"/>
        <v>44318</v>
      </c>
      <c r="H22" s="38"/>
      <c r="I22" s="38"/>
      <c r="J22" s="38"/>
      <c r="K22" s="13"/>
      <c r="L22" s="14"/>
      <c r="M22" s="22"/>
      <c r="N22" s="23"/>
      <c r="O22" s="23"/>
    </row>
    <row r="23" spans="1:15" ht="31.5" customHeight="1" hidden="1" thickBot="1" thickTop="1">
      <c r="A23" s="17" t="s">
        <v>49</v>
      </c>
      <c r="B23" s="52" t="s">
        <v>55</v>
      </c>
      <c r="C23" s="31">
        <v>44292</v>
      </c>
      <c r="D23" s="31">
        <f>C23+1</f>
        <v>44293</v>
      </c>
      <c r="E23" s="31">
        <v>44300</v>
      </c>
      <c r="F23" s="31">
        <f t="shared" si="1"/>
        <v>44324</v>
      </c>
      <c r="G23" s="126">
        <f t="shared" si="2"/>
        <v>44325</v>
      </c>
      <c r="H23" s="38"/>
      <c r="I23" s="38"/>
      <c r="J23" s="38"/>
      <c r="K23" s="13"/>
      <c r="L23" s="14"/>
      <c r="M23" s="22"/>
      <c r="N23" s="23"/>
      <c r="O23" s="23"/>
    </row>
    <row r="24" spans="1:15" ht="31.5" customHeight="1" hidden="1" thickTop="1">
      <c r="A24" s="17" t="s">
        <v>49</v>
      </c>
      <c r="B24" s="53" t="s">
        <v>56</v>
      </c>
      <c r="C24" s="31">
        <v>44299</v>
      </c>
      <c r="D24" s="31">
        <f>C24+1</f>
        <v>44300</v>
      </c>
      <c r="E24" s="31">
        <v>44307</v>
      </c>
      <c r="F24" s="31">
        <f t="shared" si="1"/>
        <v>44331</v>
      </c>
      <c r="G24" s="126">
        <f t="shared" si="2"/>
        <v>44332</v>
      </c>
      <c r="H24" s="38"/>
      <c r="I24" s="38"/>
      <c r="J24" s="38"/>
      <c r="K24" s="13"/>
      <c r="L24" s="14"/>
      <c r="M24" s="22"/>
      <c r="N24" s="23"/>
      <c r="O24" s="23"/>
    </row>
    <row r="25" spans="1:15" ht="31.5" customHeight="1" hidden="1" thickTop="1">
      <c r="A25" s="17" t="s">
        <v>38</v>
      </c>
      <c r="B25" s="49" t="e">
        <f>#REF!</f>
        <v>#REF!</v>
      </c>
      <c r="C25" s="31" t="e">
        <f>#REF!</f>
        <v>#REF!</v>
      </c>
      <c r="D25" s="31" t="e">
        <f>#REF!</f>
        <v>#REF!</v>
      </c>
      <c r="E25" s="31" t="e">
        <f>#REF!</f>
        <v>#REF!</v>
      </c>
      <c r="F25" s="31" t="e">
        <f aca="true" t="shared" si="3" ref="F25:F33">E25+24</f>
        <v>#REF!</v>
      </c>
      <c r="G25" s="126" t="e">
        <f>E25+25</f>
        <v>#REF!</v>
      </c>
      <c r="H25" s="39"/>
      <c r="I25" s="39"/>
      <c r="J25" s="39"/>
      <c r="K25" s="13"/>
      <c r="L25" s="14"/>
      <c r="M25" s="22"/>
      <c r="N25" s="23"/>
      <c r="O25" s="23"/>
    </row>
    <row r="26" spans="1:15" ht="31.5" customHeight="1" hidden="1" thickBot="1">
      <c r="A26" s="17" t="s">
        <v>38</v>
      </c>
      <c r="B26" s="52" t="s">
        <v>57</v>
      </c>
      <c r="C26" s="31" t="e">
        <f>#REF!</f>
        <v>#REF!</v>
      </c>
      <c r="D26" s="31" t="e">
        <f>#REF!</f>
        <v>#REF!</v>
      </c>
      <c r="E26" s="31" t="e">
        <f>#REF!</f>
        <v>#REF!</v>
      </c>
      <c r="F26" s="31" t="e">
        <f t="shared" si="3"/>
        <v>#REF!</v>
      </c>
      <c r="G26" s="126" t="e">
        <f>E26+25</f>
        <v>#REF!</v>
      </c>
      <c r="H26" s="40"/>
      <c r="I26" s="40"/>
      <c r="J26" s="40"/>
      <c r="K26" s="13"/>
      <c r="L26" s="14"/>
      <c r="M26" s="22"/>
      <c r="N26" s="23"/>
      <c r="O26" s="23"/>
    </row>
    <row r="27" spans="1:15" ht="31.5" customHeight="1" hidden="1" thickTop="1">
      <c r="A27" s="17" t="s">
        <v>38</v>
      </c>
      <c r="B27" s="49" t="e">
        <f>#REF!</f>
        <v>#REF!</v>
      </c>
      <c r="C27" s="31" t="e">
        <f>#REF!</f>
        <v>#REF!</v>
      </c>
      <c r="D27" s="31" t="e">
        <f>#REF!</f>
        <v>#REF!</v>
      </c>
      <c r="E27" s="31" t="e">
        <f>#REF!</f>
        <v>#REF!</v>
      </c>
      <c r="F27" s="31" t="e">
        <f t="shared" si="3"/>
        <v>#REF!</v>
      </c>
      <c r="G27" s="126" t="e">
        <f>E27+25</f>
        <v>#REF!</v>
      </c>
      <c r="H27" s="54"/>
      <c r="I27" s="54"/>
      <c r="J27" s="54"/>
      <c r="K27" s="13"/>
      <c r="L27" s="14"/>
      <c r="M27" s="22"/>
      <c r="N27" s="23"/>
      <c r="O27" s="23"/>
    </row>
    <row r="28" spans="1:15" ht="1.5" customHeight="1" hidden="1" thickTop="1">
      <c r="A28" s="17" t="s">
        <v>38</v>
      </c>
      <c r="B28" s="49" t="s">
        <v>58</v>
      </c>
      <c r="C28" s="31">
        <v>44321</v>
      </c>
      <c r="D28" s="31">
        <v>44322</v>
      </c>
      <c r="E28" s="31">
        <v>44332</v>
      </c>
      <c r="F28" s="31">
        <f t="shared" si="3"/>
        <v>44356</v>
      </c>
      <c r="G28" s="126">
        <f>E28+29</f>
        <v>44361</v>
      </c>
      <c r="H28" s="54"/>
      <c r="I28" s="54"/>
      <c r="J28" s="54"/>
      <c r="K28" s="13"/>
      <c r="L28" s="14"/>
      <c r="M28" s="22"/>
      <c r="N28" s="23"/>
      <c r="O28" s="23"/>
    </row>
    <row r="29" spans="1:15" ht="30.75" customHeight="1" hidden="1" thickBot="1">
      <c r="A29" s="46" t="s">
        <v>38</v>
      </c>
      <c r="B29" s="55" t="s">
        <v>60</v>
      </c>
      <c r="C29" s="31">
        <v>44335</v>
      </c>
      <c r="D29" s="47">
        <v>44336</v>
      </c>
      <c r="E29" s="30">
        <v>44346</v>
      </c>
      <c r="F29" s="31">
        <f t="shared" si="3"/>
        <v>44370</v>
      </c>
      <c r="G29" s="129">
        <f>E29+25</f>
        <v>44371</v>
      </c>
      <c r="H29" s="54"/>
      <c r="I29" s="54"/>
      <c r="J29" s="54"/>
      <c r="K29" s="13"/>
      <c r="L29" s="14"/>
      <c r="M29" s="22"/>
      <c r="N29" s="23"/>
      <c r="O29" s="23"/>
    </row>
    <row r="30" spans="1:12" ht="30.75" customHeight="1" hidden="1" thickBot="1" thickTop="1">
      <c r="A30" s="46" t="s">
        <v>38</v>
      </c>
      <c r="B30" s="55" t="s">
        <v>62</v>
      </c>
      <c r="C30" s="31">
        <v>44342</v>
      </c>
      <c r="D30" s="47">
        <v>44343</v>
      </c>
      <c r="E30" s="30">
        <f>E29+7</f>
        <v>44353</v>
      </c>
      <c r="F30" s="31">
        <f t="shared" si="3"/>
        <v>44377</v>
      </c>
      <c r="G30" s="129">
        <f>E30+25</f>
        <v>44378</v>
      </c>
      <c r="H30" s="54"/>
      <c r="I30" s="54"/>
      <c r="J30" s="54"/>
      <c r="K30" s="13"/>
      <c r="L30" s="14"/>
    </row>
    <row r="31" spans="1:12" ht="0" customHeight="1" hidden="1" thickBot="1" thickTop="1">
      <c r="A31" s="57" t="s">
        <v>38</v>
      </c>
      <c r="B31" s="55" t="s">
        <v>63</v>
      </c>
      <c r="C31" s="37">
        <v>44370</v>
      </c>
      <c r="D31" s="58">
        <v>44371</v>
      </c>
      <c r="E31" s="33">
        <v>44381</v>
      </c>
      <c r="F31" s="31">
        <f t="shared" si="3"/>
        <v>44405</v>
      </c>
      <c r="G31" s="129">
        <f>E31+25</f>
        <v>44406</v>
      </c>
      <c r="H31" s="40"/>
      <c r="I31" s="40"/>
      <c r="J31" s="40"/>
      <c r="K31" s="13"/>
      <c r="L31" s="14"/>
    </row>
    <row r="32" spans="1:12" ht="31.5" customHeight="1" hidden="1">
      <c r="A32" s="21" t="s">
        <v>38</v>
      </c>
      <c r="B32" s="55" t="s">
        <v>64</v>
      </c>
      <c r="C32" s="31">
        <v>44377</v>
      </c>
      <c r="D32" s="59">
        <v>44378</v>
      </c>
      <c r="E32" s="30">
        <v>44388</v>
      </c>
      <c r="F32" s="31">
        <f t="shared" si="3"/>
        <v>44412</v>
      </c>
      <c r="G32" s="129">
        <f>E32+25</f>
        <v>44413</v>
      </c>
      <c r="H32" s="56"/>
      <c r="I32" s="56"/>
      <c r="J32" s="56"/>
      <c r="K32" s="13"/>
      <c r="L32" s="14"/>
    </row>
    <row r="33" spans="1:12" ht="31.5" customHeight="1" hidden="1">
      <c r="A33" s="21" t="s">
        <v>61</v>
      </c>
      <c r="B33" s="55" t="s">
        <v>65</v>
      </c>
      <c r="C33" s="59">
        <v>44384</v>
      </c>
      <c r="D33" s="59">
        <v>44385</v>
      </c>
      <c r="E33" s="60">
        <v>44395</v>
      </c>
      <c r="F33" s="31">
        <f t="shared" si="3"/>
        <v>44419</v>
      </c>
      <c r="G33" s="129">
        <f>E33+25</f>
        <v>44420</v>
      </c>
      <c r="H33" s="56"/>
      <c r="I33" s="56"/>
      <c r="J33" s="56"/>
      <c r="K33" s="13"/>
      <c r="L33" s="14"/>
    </row>
    <row r="34" spans="1:12" ht="32.25" customHeight="1" hidden="1">
      <c r="A34" s="110" t="s">
        <v>61</v>
      </c>
      <c r="B34" s="55" t="s">
        <v>66</v>
      </c>
      <c r="C34" s="59">
        <v>44391</v>
      </c>
      <c r="D34" s="59">
        <f>C34+1</f>
        <v>44392</v>
      </c>
      <c r="E34" s="60">
        <v>44402</v>
      </c>
      <c r="F34" s="31">
        <f aca="true" t="shared" si="4" ref="F34:F39">E34+28</f>
        <v>44430</v>
      </c>
      <c r="G34" s="129">
        <f aca="true" t="shared" si="5" ref="G34:G39">E34+29</f>
        <v>44431</v>
      </c>
      <c r="H34" s="56"/>
      <c r="I34" s="56"/>
      <c r="J34" s="56"/>
      <c r="K34" s="13"/>
      <c r="L34" s="14"/>
    </row>
    <row r="35" spans="1:12" ht="32.25" customHeight="1" hidden="1">
      <c r="A35" s="110" t="s">
        <v>38</v>
      </c>
      <c r="B35" s="55" t="s">
        <v>67</v>
      </c>
      <c r="C35" s="59">
        <v>44398</v>
      </c>
      <c r="D35" s="59">
        <f aca="true" t="shared" si="6" ref="D35:D40">C35+1</f>
        <v>44399</v>
      </c>
      <c r="E35" s="60">
        <v>44409</v>
      </c>
      <c r="F35" s="31">
        <f t="shared" si="4"/>
        <v>44437</v>
      </c>
      <c r="G35" s="129">
        <f t="shared" si="5"/>
        <v>44438</v>
      </c>
      <c r="H35" s="61"/>
      <c r="I35" s="61"/>
      <c r="J35" s="61"/>
      <c r="K35" s="13"/>
      <c r="L35" s="14"/>
    </row>
    <row r="36" spans="1:12" ht="32.25" customHeight="1" hidden="1">
      <c r="A36" s="110" t="s">
        <v>38</v>
      </c>
      <c r="B36" s="55" t="s">
        <v>69</v>
      </c>
      <c r="C36" s="59">
        <v>44405</v>
      </c>
      <c r="D36" s="59">
        <f t="shared" si="6"/>
        <v>44406</v>
      </c>
      <c r="E36" s="60">
        <v>44415</v>
      </c>
      <c r="F36" s="31">
        <f t="shared" si="4"/>
        <v>44443</v>
      </c>
      <c r="G36" s="129">
        <f t="shared" si="5"/>
        <v>44444</v>
      </c>
      <c r="H36" s="61"/>
      <c r="I36" s="61"/>
      <c r="J36" s="61"/>
      <c r="K36" s="13"/>
      <c r="L36" s="14"/>
    </row>
    <row r="37" spans="1:12" ht="32.25" customHeight="1" hidden="1">
      <c r="A37" s="110" t="s">
        <v>38</v>
      </c>
      <c r="B37" s="55" t="s">
        <v>68</v>
      </c>
      <c r="C37" s="59">
        <v>44412</v>
      </c>
      <c r="D37" s="59">
        <f t="shared" si="6"/>
        <v>44413</v>
      </c>
      <c r="E37" s="60">
        <v>44422</v>
      </c>
      <c r="F37" s="31">
        <f t="shared" si="4"/>
        <v>44450</v>
      </c>
      <c r="G37" s="129">
        <f t="shared" si="5"/>
        <v>44451</v>
      </c>
      <c r="H37" s="63"/>
      <c r="I37" s="63"/>
      <c r="J37" s="63"/>
      <c r="K37" s="13"/>
      <c r="L37" s="14"/>
    </row>
    <row r="38" spans="1:12" ht="1.5" customHeight="1" hidden="1" thickTop="1">
      <c r="A38" s="110" t="s">
        <v>38</v>
      </c>
      <c r="B38" s="55" t="s">
        <v>70</v>
      </c>
      <c r="C38" s="59">
        <v>44419</v>
      </c>
      <c r="D38" s="59">
        <f t="shared" si="6"/>
        <v>44420</v>
      </c>
      <c r="E38" s="60">
        <v>44429</v>
      </c>
      <c r="F38" s="31">
        <f t="shared" si="4"/>
        <v>44457</v>
      </c>
      <c r="G38" s="129">
        <f t="shared" si="5"/>
        <v>44458</v>
      </c>
      <c r="H38" s="63"/>
      <c r="I38" s="63"/>
      <c r="J38" s="63"/>
      <c r="K38" s="13"/>
      <c r="L38" s="14"/>
    </row>
    <row r="39" spans="1:12" ht="32.25" customHeight="1" hidden="1">
      <c r="A39" s="110" t="s">
        <v>38</v>
      </c>
      <c r="B39" s="55" t="s">
        <v>71</v>
      </c>
      <c r="C39" s="59">
        <v>44426</v>
      </c>
      <c r="D39" s="59">
        <f t="shared" si="6"/>
        <v>44427</v>
      </c>
      <c r="E39" s="60">
        <v>44436</v>
      </c>
      <c r="F39" s="31">
        <f t="shared" si="4"/>
        <v>44464</v>
      </c>
      <c r="G39" s="129">
        <f t="shared" si="5"/>
        <v>44465</v>
      </c>
      <c r="H39" s="63"/>
      <c r="I39" s="63"/>
      <c r="J39" s="63"/>
      <c r="K39" s="13"/>
      <c r="L39" s="14"/>
    </row>
    <row r="40" spans="1:12" ht="32.25" customHeight="1" hidden="1">
      <c r="A40" s="110" t="s">
        <v>38</v>
      </c>
      <c r="B40" s="62" t="s">
        <v>76</v>
      </c>
      <c r="C40" s="65">
        <v>44433</v>
      </c>
      <c r="D40" s="65">
        <f t="shared" si="6"/>
        <v>44434</v>
      </c>
      <c r="E40" s="66">
        <v>44443</v>
      </c>
      <c r="F40" s="30" t="s">
        <v>79</v>
      </c>
      <c r="G40" s="111" t="s">
        <v>79</v>
      </c>
      <c r="H40" s="63"/>
      <c r="I40" s="63"/>
      <c r="J40" s="63"/>
      <c r="K40" s="13"/>
      <c r="L40" s="14"/>
    </row>
    <row r="41" spans="1:12" ht="32.25" customHeight="1" hidden="1">
      <c r="A41" s="110" t="s">
        <v>38</v>
      </c>
      <c r="B41" s="55" t="s">
        <v>77</v>
      </c>
      <c r="C41" s="59">
        <v>44440</v>
      </c>
      <c r="D41" s="59">
        <f aca="true" t="shared" si="7" ref="D41:D48">C41+1</f>
        <v>44441</v>
      </c>
      <c r="E41" s="60">
        <v>44450</v>
      </c>
      <c r="F41" s="31">
        <v>44485</v>
      </c>
      <c r="G41" s="129">
        <v>44486</v>
      </c>
      <c r="H41" s="64"/>
      <c r="I41" s="64"/>
      <c r="J41" s="64"/>
      <c r="K41" s="13"/>
      <c r="L41" s="14"/>
    </row>
    <row r="42" spans="1:12" ht="32.25" customHeight="1" hidden="1">
      <c r="A42" s="110" t="s">
        <v>38</v>
      </c>
      <c r="B42" s="62" t="s">
        <v>76</v>
      </c>
      <c r="C42" s="65">
        <v>44447</v>
      </c>
      <c r="D42" s="65">
        <f t="shared" si="7"/>
        <v>44448</v>
      </c>
      <c r="E42" s="66">
        <v>44457</v>
      </c>
      <c r="F42" s="30" t="s">
        <v>79</v>
      </c>
      <c r="G42" s="111" t="s">
        <v>79</v>
      </c>
      <c r="H42" s="64"/>
      <c r="I42" s="64"/>
      <c r="J42" s="64"/>
      <c r="K42" s="13"/>
      <c r="L42" s="14"/>
    </row>
    <row r="43" spans="1:12" ht="32.25" customHeight="1" hidden="1" thickTop="1">
      <c r="A43" s="110" t="s">
        <v>38</v>
      </c>
      <c r="B43" s="55" t="s">
        <v>78</v>
      </c>
      <c r="C43" s="69">
        <v>44453</v>
      </c>
      <c r="D43" s="59">
        <f t="shared" si="7"/>
        <v>44454</v>
      </c>
      <c r="E43" s="60">
        <v>44464</v>
      </c>
      <c r="F43" s="31">
        <f aca="true" t="shared" si="8" ref="F43:F52">E43+28</f>
        <v>44492</v>
      </c>
      <c r="G43" s="129">
        <f aca="true" t="shared" si="9" ref="G43:G48">E43+29</f>
        <v>44493</v>
      </c>
      <c r="H43" s="68" t="s">
        <v>81</v>
      </c>
      <c r="I43" s="64"/>
      <c r="J43" s="64"/>
      <c r="K43" s="13"/>
      <c r="L43" s="14"/>
    </row>
    <row r="44" spans="1:12" ht="32.25" customHeight="1" hidden="1">
      <c r="A44" s="110" t="s">
        <v>38</v>
      </c>
      <c r="B44" s="62" t="s">
        <v>82</v>
      </c>
      <c r="C44" s="59">
        <v>44461</v>
      </c>
      <c r="D44" s="59">
        <f t="shared" si="7"/>
        <v>44462</v>
      </c>
      <c r="E44" s="59">
        <v>44471</v>
      </c>
      <c r="F44" s="59">
        <f t="shared" si="8"/>
        <v>44499</v>
      </c>
      <c r="G44" s="111">
        <f t="shared" si="9"/>
        <v>44500</v>
      </c>
      <c r="H44" s="64"/>
      <c r="I44" s="64"/>
      <c r="J44" s="64"/>
      <c r="K44" s="13"/>
      <c r="L44" s="14"/>
    </row>
    <row r="45" spans="1:12" ht="32.25" customHeight="1" hidden="1" thickTop="1">
      <c r="A45" s="110" t="s">
        <v>38</v>
      </c>
      <c r="B45" s="55" t="s">
        <v>83</v>
      </c>
      <c r="C45" s="59">
        <v>44468</v>
      </c>
      <c r="D45" s="59">
        <f t="shared" si="7"/>
        <v>44469</v>
      </c>
      <c r="E45" s="60">
        <f aca="true" t="shared" si="10" ref="E45:E64">E44+7</f>
        <v>44478</v>
      </c>
      <c r="F45" s="31">
        <f t="shared" si="8"/>
        <v>44506</v>
      </c>
      <c r="G45" s="129">
        <f t="shared" si="9"/>
        <v>44507</v>
      </c>
      <c r="H45" s="68"/>
      <c r="I45" s="67"/>
      <c r="J45" s="67"/>
      <c r="K45" s="13"/>
      <c r="L45" s="14"/>
    </row>
    <row r="46" spans="1:12" ht="32.25" customHeight="1" hidden="1">
      <c r="A46" s="110" t="s">
        <v>38</v>
      </c>
      <c r="B46" s="62" t="s">
        <v>89</v>
      </c>
      <c r="C46" s="59">
        <v>44474</v>
      </c>
      <c r="D46" s="59">
        <f t="shared" si="7"/>
        <v>44475</v>
      </c>
      <c r="E46" s="60">
        <f t="shared" si="10"/>
        <v>44485</v>
      </c>
      <c r="F46" s="59">
        <f t="shared" si="8"/>
        <v>44513</v>
      </c>
      <c r="G46" s="111">
        <f t="shared" si="9"/>
        <v>44514</v>
      </c>
      <c r="H46" s="67"/>
      <c r="I46" s="67"/>
      <c r="J46" s="67"/>
      <c r="K46" s="13"/>
      <c r="L46" s="14"/>
    </row>
    <row r="47" spans="1:12" ht="32.25" customHeight="1" hidden="1">
      <c r="A47" s="110" t="s">
        <v>38</v>
      </c>
      <c r="B47" s="55" t="s">
        <v>84</v>
      </c>
      <c r="C47" s="59">
        <v>44482</v>
      </c>
      <c r="D47" s="59">
        <f t="shared" si="7"/>
        <v>44483</v>
      </c>
      <c r="E47" s="60">
        <f t="shared" si="10"/>
        <v>44492</v>
      </c>
      <c r="F47" s="31">
        <f t="shared" si="8"/>
        <v>44520</v>
      </c>
      <c r="G47" s="129">
        <f t="shared" si="9"/>
        <v>44521</v>
      </c>
      <c r="H47" s="68"/>
      <c r="I47" s="70"/>
      <c r="J47" s="70"/>
      <c r="K47" s="13"/>
      <c r="L47" s="14"/>
    </row>
    <row r="48" spans="1:12" ht="32.25" customHeight="1" hidden="1">
      <c r="A48" s="110" t="s">
        <v>38</v>
      </c>
      <c r="B48" s="55" t="s">
        <v>85</v>
      </c>
      <c r="C48" s="59">
        <v>44488</v>
      </c>
      <c r="D48" s="59">
        <f t="shared" si="7"/>
        <v>44489</v>
      </c>
      <c r="E48" s="60">
        <f t="shared" si="10"/>
        <v>44499</v>
      </c>
      <c r="F48" s="59">
        <f t="shared" si="8"/>
        <v>44527</v>
      </c>
      <c r="G48" s="111">
        <f t="shared" si="9"/>
        <v>44528</v>
      </c>
      <c r="H48" s="70"/>
      <c r="I48" s="70"/>
      <c r="J48" s="70"/>
      <c r="K48" s="13"/>
      <c r="L48" s="14"/>
    </row>
    <row r="49" spans="1:12" ht="32.25" customHeight="1" hidden="1">
      <c r="A49" s="110" t="s">
        <v>38</v>
      </c>
      <c r="B49" s="55" t="s">
        <v>86</v>
      </c>
      <c r="C49" s="59">
        <v>44495</v>
      </c>
      <c r="D49" s="59">
        <f aca="true" t="shared" si="11" ref="D49:D62">C49+1</f>
        <v>44496</v>
      </c>
      <c r="E49" s="60">
        <f t="shared" si="10"/>
        <v>44506</v>
      </c>
      <c r="F49" s="59">
        <f t="shared" si="8"/>
        <v>44534</v>
      </c>
      <c r="G49" s="111">
        <f aca="true" t="shared" si="12" ref="G49:G57">E49+29</f>
        <v>44535</v>
      </c>
      <c r="H49" s="71"/>
      <c r="I49" s="71"/>
      <c r="J49" s="71"/>
      <c r="K49" s="13"/>
      <c r="L49" s="14"/>
    </row>
    <row r="50" spans="1:12" ht="32.25" customHeight="1" hidden="1" thickTop="1">
      <c r="A50" s="110" t="s">
        <v>38</v>
      </c>
      <c r="B50" s="55" t="s">
        <v>87</v>
      </c>
      <c r="C50" s="59">
        <v>44502</v>
      </c>
      <c r="D50" s="59">
        <f t="shared" si="11"/>
        <v>44503</v>
      </c>
      <c r="E50" s="60">
        <f t="shared" si="10"/>
        <v>44513</v>
      </c>
      <c r="F50" s="31">
        <f t="shared" si="8"/>
        <v>44541</v>
      </c>
      <c r="G50" s="129">
        <f t="shared" si="12"/>
        <v>44542</v>
      </c>
      <c r="H50" s="68"/>
      <c r="I50" s="71"/>
      <c r="J50" s="71"/>
      <c r="K50" s="13"/>
      <c r="L50" s="14"/>
    </row>
    <row r="51" spans="1:12" ht="32.25" customHeight="1" hidden="1">
      <c r="A51" s="110" t="s">
        <v>38</v>
      </c>
      <c r="B51" s="55" t="s">
        <v>88</v>
      </c>
      <c r="C51" s="59">
        <v>44509</v>
      </c>
      <c r="D51" s="59">
        <f t="shared" si="11"/>
        <v>44510</v>
      </c>
      <c r="E51" s="60">
        <f t="shared" si="10"/>
        <v>44520</v>
      </c>
      <c r="F51" s="59">
        <f t="shared" si="8"/>
        <v>44548</v>
      </c>
      <c r="G51" s="111">
        <f t="shared" si="12"/>
        <v>44549</v>
      </c>
      <c r="H51" s="71"/>
      <c r="I51" s="71"/>
      <c r="J51" s="71"/>
      <c r="K51" s="13"/>
      <c r="L51" s="14"/>
    </row>
    <row r="52" spans="1:12" ht="32.25" customHeight="1" hidden="1">
      <c r="A52" s="110" t="s">
        <v>38</v>
      </c>
      <c r="B52" s="55" t="s">
        <v>90</v>
      </c>
      <c r="C52" s="59">
        <v>44516</v>
      </c>
      <c r="D52" s="59">
        <f t="shared" si="11"/>
        <v>44517</v>
      </c>
      <c r="E52" s="60">
        <f t="shared" si="10"/>
        <v>44527</v>
      </c>
      <c r="F52" s="59">
        <f t="shared" si="8"/>
        <v>44555</v>
      </c>
      <c r="G52" s="111">
        <f t="shared" si="12"/>
        <v>44556</v>
      </c>
      <c r="H52" s="71"/>
      <c r="I52" s="71"/>
      <c r="J52" s="71"/>
      <c r="K52" s="13"/>
      <c r="L52" s="14"/>
    </row>
    <row r="53" spans="1:12" ht="32.25" customHeight="1" hidden="1">
      <c r="A53" s="110" t="s">
        <v>38</v>
      </c>
      <c r="B53" s="55" t="s">
        <v>91</v>
      </c>
      <c r="C53" s="59">
        <f aca="true" t="shared" si="13" ref="C53:C75">C52+7</f>
        <v>44523</v>
      </c>
      <c r="D53" s="59">
        <f t="shared" si="11"/>
        <v>44524</v>
      </c>
      <c r="E53" s="60">
        <f t="shared" si="10"/>
        <v>44534</v>
      </c>
      <c r="F53" s="31">
        <f aca="true" t="shared" si="14" ref="F53:F62">E53+28</f>
        <v>44562</v>
      </c>
      <c r="G53" s="129">
        <f t="shared" si="12"/>
        <v>44563</v>
      </c>
      <c r="H53" s="68"/>
      <c r="I53" s="72"/>
      <c r="J53" s="72"/>
      <c r="K53" s="13"/>
      <c r="L53" s="14"/>
    </row>
    <row r="54" spans="1:12" ht="32.25" customHeight="1" hidden="1">
      <c r="A54" s="110" t="s">
        <v>38</v>
      </c>
      <c r="B54" s="55" t="s">
        <v>92</v>
      </c>
      <c r="C54" s="59">
        <f t="shared" si="13"/>
        <v>44530</v>
      </c>
      <c r="D54" s="59">
        <f t="shared" si="11"/>
        <v>44531</v>
      </c>
      <c r="E54" s="60">
        <f t="shared" si="10"/>
        <v>44541</v>
      </c>
      <c r="F54" s="59">
        <f t="shared" si="14"/>
        <v>44569</v>
      </c>
      <c r="G54" s="111">
        <f t="shared" si="12"/>
        <v>44570</v>
      </c>
      <c r="H54" s="72"/>
      <c r="I54" s="72"/>
      <c r="J54" s="72"/>
      <c r="K54" s="13"/>
      <c r="L54" s="14"/>
    </row>
    <row r="55" spans="1:12" ht="32.25" customHeight="1" hidden="1">
      <c r="A55" s="110" t="s">
        <v>38</v>
      </c>
      <c r="B55" s="55" t="s">
        <v>93</v>
      </c>
      <c r="C55" s="59">
        <f t="shared" si="13"/>
        <v>44537</v>
      </c>
      <c r="D55" s="59">
        <f t="shared" si="11"/>
        <v>44538</v>
      </c>
      <c r="E55" s="60">
        <f t="shared" si="10"/>
        <v>44548</v>
      </c>
      <c r="F55" s="59">
        <f t="shared" si="14"/>
        <v>44576</v>
      </c>
      <c r="G55" s="111">
        <f t="shared" si="12"/>
        <v>44577</v>
      </c>
      <c r="H55" s="72"/>
      <c r="I55" s="72"/>
      <c r="J55" s="72"/>
      <c r="K55" s="13"/>
      <c r="L55" s="14"/>
    </row>
    <row r="56" spans="1:12" ht="32.25" customHeight="1" hidden="1">
      <c r="A56" s="110" t="s">
        <v>38</v>
      </c>
      <c r="B56" s="74" t="s">
        <v>94</v>
      </c>
      <c r="C56" s="65">
        <f t="shared" si="13"/>
        <v>44544</v>
      </c>
      <c r="D56" s="65">
        <f t="shared" si="11"/>
        <v>44545</v>
      </c>
      <c r="E56" s="65">
        <f t="shared" si="10"/>
        <v>44555</v>
      </c>
      <c r="F56" s="65">
        <f t="shared" si="14"/>
        <v>44583</v>
      </c>
      <c r="G56" s="130">
        <f t="shared" si="12"/>
        <v>44584</v>
      </c>
      <c r="H56" s="72"/>
      <c r="I56" s="72"/>
      <c r="J56" s="72"/>
      <c r="K56" s="13"/>
      <c r="L56" s="14"/>
    </row>
    <row r="57" spans="1:12" ht="32.25" customHeight="1" hidden="1" thickTop="1">
      <c r="A57" s="110" t="s">
        <v>38</v>
      </c>
      <c r="B57" s="55" t="s">
        <v>95</v>
      </c>
      <c r="C57" s="59">
        <f t="shared" si="13"/>
        <v>44551</v>
      </c>
      <c r="D57" s="59">
        <f t="shared" si="11"/>
        <v>44552</v>
      </c>
      <c r="E57" s="60">
        <f t="shared" si="10"/>
        <v>44562</v>
      </c>
      <c r="F57" s="59">
        <f t="shared" si="14"/>
        <v>44590</v>
      </c>
      <c r="G57" s="111">
        <f t="shared" si="12"/>
        <v>44591</v>
      </c>
      <c r="H57" s="72"/>
      <c r="I57" s="72"/>
      <c r="J57" s="72"/>
      <c r="K57" s="13"/>
      <c r="L57" s="14"/>
    </row>
    <row r="58" spans="1:12" ht="32.25" customHeight="1" hidden="1">
      <c r="A58" s="110" t="s">
        <v>38</v>
      </c>
      <c r="B58" s="74" t="s">
        <v>96</v>
      </c>
      <c r="C58" s="59">
        <f t="shared" si="13"/>
        <v>44558</v>
      </c>
      <c r="D58" s="59">
        <f t="shared" si="11"/>
        <v>44559</v>
      </c>
      <c r="E58" s="60">
        <f t="shared" si="10"/>
        <v>44569</v>
      </c>
      <c r="F58" s="59">
        <f t="shared" si="14"/>
        <v>44597</v>
      </c>
      <c r="G58" s="111">
        <f aca="true" t="shared" si="15" ref="G58:G66">E58+29</f>
        <v>44598</v>
      </c>
      <c r="H58" s="73"/>
      <c r="I58" s="73"/>
      <c r="J58" s="73"/>
      <c r="K58" s="13"/>
      <c r="L58" s="14"/>
    </row>
    <row r="59" spans="1:12" ht="32.25" customHeight="1" hidden="1">
      <c r="A59" s="110" t="s">
        <v>38</v>
      </c>
      <c r="B59" s="55" t="s">
        <v>97</v>
      </c>
      <c r="C59" s="59">
        <f t="shared" si="13"/>
        <v>44565</v>
      </c>
      <c r="D59" s="59">
        <f t="shared" si="11"/>
        <v>44566</v>
      </c>
      <c r="E59" s="60">
        <f t="shared" si="10"/>
        <v>44576</v>
      </c>
      <c r="F59" s="59">
        <f t="shared" si="14"/>
        <v>44604</v>
      </c>
      <c r="G59" s="111">
        <f t="shared" si="15"/>
        <v>44605</v>
      </c>
      <c r="H59" s="73"/>
      <c r="I59" s="73"/>
      <c r="J59" s="73"/>
      <c r="K59" s="13"/>
      <c r="L59" s="14"/>
    </row>
    <row r="60" spans="1:12" ht="32.25" customHeight="1" hidden="1">
      <c r="A60" s="110" t="s">
        <v>38</v>
      </c>
      <c r="B60" s="55" t="s">
        <v>98</v>
      </c>
      <c r="C60" s="59">
        <f t="shared" si="13"/>
        <v>44572</v>
      </c>
      <c r="D60" s="59">
        <f t="shared" si="11"/>
        <v>44573</v>
      </c>
      <c r="E60" s="60">
        <f t="shared" si="10"/>
        <v>44583</v>
      </c>
      <c r="F60" s="59">
        <f t="shared" si="14"/>
        <v>44611</v>
      </c>
      <c r="G60" s="111">
        <f t="shared" si="15"/>
        <v>44612</v>
      </c>
      <c r="H60" s="73"/>
      <c r="I60" s="73"/>
      <c r="J60" s="73"/>
      <c r="K60" s="13"/>
      <c r="L60" s="14"/>
    </row>
    <row r="61" spans="1:12" ht="32.25" customHeight="1" hidden="1">
      <c r="A61" s="110" t="s">
        <v>38</v>
      </c>
      <c r="B61" s="55" t="s">
        <v>99</v>
      </c>
      <c r="C61" s="59">
        <f t="shared" si="13"/>
        <v>44579</v>
      </c>
      <c r="D61" s="59">
        <f t="shared" si="11"/>
        <v>44580</v>
      </c>
      <c r="E61" s="60">
        <f t="shared" si="10"/>
        <v>44590</v>
      </c>
      <c r="F61" s="59">
        <f t="shared" si="14"/>
        <v>44618</v>
      </c>
      <c r="G61" s="111">
        <f t="shared" si="15"/>
        <v>44619</v>
      </c>
      <c r="H61" s="73"/>
      <c r="I61" s="73"/>
      <c r="J61" s="73"/>
      <c r="K61" s="13"/>
      <c r="L61" s="14"/>
    </row>
    <row r="62" spans="1:12" ht="31.5" customHeight="1" hidden="1" thickTop="1">
      <c r="A62" s="110" t="s">
        <v>38</v>
      </c>
      <c r="B62" s="55" t="s">
        <v>100</v>
      </c>
      <c r="C62" s="59">
        <f t="shared" si="13"/>
        <v>44586</v>
      </c>
      <c r="D62" s="59">
        <f t="shared" si="11"/>
        <v>44587</v>
      </c>
      <c r="E62" s="60">
        <f t="shared" si="10"/>
        <v>44597</v>
      </c>
      <c r="F62" s="59">
        <f t="shared" si="14"/>
        <v>44625</v>
      </c>
      <c r="G62" s="111">
        <f t="shared" si="15"/>
        <v>44626</v>
      </c>
      <c r="H62" s="73"/>
      <c r="I62" s="73"/>
      <c r="J62" s="73"/>
      <c r="K62" s="13"/>
      <c r="L62" s="14"/>
    </row>
    <row r="63" spans="1:12" ht="31.5" customHeight="1" hidden="1">
      <c r="A63" s="110" t="s">
        <v>38</v>
      </c>
      <c r="B63" s="74" t="s">
        <v>59</v>
      </c>
      <c r="C63" s="65">
        <f t="shared" si="13"/>
        <v>44593</v>
      </c>
      <c r="D63" s="65">
        <f aca="true" t="shared" si="16" ref="D63:D70">C63+1</f>
        <v>44594</v>
      </c>
      <c r="E63" s="65">
        <f t="shared" si="10"/>
        <v>44604</v>
      </c>
      <c r="F63" s="65">
        <f aca="true" t="shared" si="17" ref="F63:F70">E63+28</f>
        <v>44632</v>
      </c>
      <c r="G63" s="130">
        <f t="shared" si="15"/>
        <v>44633</v>
      </c>
      <c r="H63" s="75"/>
      <c r="I63" s="75"/>
      <c r="J63" s="75"/>
      <c r="K63" s="13"/>
      <c r="L63" s="14"/>
    </row>
    <row r="64" spans="1:12" ht="31.5" customHeight="1" hidden="1">
      <c r="A64" s="110" t="s">
        <v>38</v>
      </c>
      <c r="B64" s="74" t="s">
        <v>59</v>
      </c>
      <c r="C64" s="65">
        <f t="shared" si="13"/>
        <v>44600</v>
      </c>
      <c r="D64" s="65">
        <f t="shared" si="16"/>
        <v>44601</v>
      </c>
      <c r="E64" s="65">
        <f t="shared" si="10"/>
        <v>44611</v>
      </c>
      <c r="F64" s="65">
        <f t="shared" si="17"/>
        <v>44639</v>
      </c>
      <c r="G64" s="130">
        <f t="shared" si="15"/>
        <v>44640</v>
      </c>
      <c r="H64" s="75"/>
      <c r="I64" s="75"/>
      <c r="J64" s="75"/>
      <c r="K64" s="13"/>
      <c r="L64" s="14"/>
    </row>
    <row r="65" spans="1:12" ht="31.5" customHeight="1" hidden="1">
      <c r="A65" s="110" t="s">
        <v>38</v>
      </c>
      <c r="B65" s="55" t="s">
        <v>101</v>
      </c>
      <c r="C65" s="59">
        <f t="shared" si="13"/>
        <v>44607</v>
      </c>
      <c r="D65" s="59">
        <f t="shared" si="16"/>
        <v>44608</v>
      </c>
      <c r="E65" s="59">
        <v>44618</v>
      </c>
      <c r="F65" s="59">
        <f t="shared" si="17"/>
        <v>44646</v>
      </c>
      <c r="G65" s="111">
        <f t="shared" si="15"/>
        <v>44647</v>
      </c>
      <c r="H65" s="75"/>
      <c r="I65" s="75"/>
      <c r="J65" s="75"/>
      <c r="K65" s="13"/>
      <c r="L65" s="14"/>
    </row>
    <row r="66" spans="1:12" ht="31.5" customHeight="1" hidden="1">
      <c r="A66" s="110" t="s">
        <v>38</v>
      </c>
      <c r="B66" s="55" t="s">
        <v>102</v>
      </c>
      <c r="C66" s="59">
        <f t="shared" si="13"/>
        <v>44614</v>
      </c>
      <c r="D66" s="59">
        <f t="shared" si="16"/>
        <v>44615</v>
      </c>
      <c r="E66" s="59">
        <v>44625</v>
      </c>
      <c r="F66" s="59">
        <f t="shared" si="17"/>
        <v>44653</v>
      </c>
      <c r="G66" s="111">
        <f t="shared" si="15"/>
        <v>44654</v>
      </c>
      <c r="H66" s="75"/>
      <c r="I66" s="75"/>
      <c r="J66" s="75"/>
      <c r="K66" s="13"/>
      <c r="L66" s="14"/>
    </row>
    <row r="67" spans="1:12" ht="0.75" customHeight="1" hidden="1" thickTop="1">
      <c r="A67" s="110" t="s">
        <v>38</v>
      </c>
      <c r="B67" s="55" t="s">
        <v>102</v>
      </c>
      <c r="C67" s="59">
        <v>44613</v>
      </c>
      <c r="D67" s="59">
        <f t="shared" si="16"/>
        <v>44614</v>
      </c>
      <c r="E67" s="59">
        <v>44625</v>
      </c>
      <c r="F67" s="59">
        <f t="shared" si="17"/>
        <v>44653</v>
      </c>
      <c r="G67" s="111">
        <f aca="true" t="shared" si="18" ref="G67:G75">E67+29</f>
        <v>44654</v>
      </c>
      <c r="H67" s="76"/>
      <c r="I67" s="76"/>
      <c r="J67" s="76"/>
      <c r="K67" s="13"/>
      <c r="L67" s="14"/>
    </row>
    <row r="68" spans="1:12" ht="31.5" customHeight="1" hidden="1">
      <c r="A68" s="110" t="s">
        <v>38</v>
      </c>
      <c r="B68" s="55" t="s">
        <v>103</v>
      </c>
      <c r="C68" s="59">
        <v>44621</v>
      </c>
      <c r="D68" s="59">
        <f t="shared" si="16"/>
        <v>44622</v>
      </c>
      <c r="E68" s="59">
        <v>44632</v>
      </c>
      <c r="F68" s="59">
        <f t="shared" si="17"/>
        <v>44660</v>
      </c>
      <c r="G68" s="111">
        <f t="shared" si="18"/>
        <v>44661</v>
      </c>
      <c r="H68" s="76"/>
      <c r="I68" s="76"/>
      <c r="J68" s="76"/>
      <c r="K68" s="13"/>
      <c r="L68" s="14"/>
    </row>
    <row r="69" spans="1:12" ht="31.5" customHeight="1" hidden="1">
      <c r="A69" s="110" t="s">
        <v>38</v>
      </c>
      <c r="B69" s="55" t="s">
        <v>104</v>
      </c>
      <c r="C69" s="59">
        <f t="shared" si="13"/>
        <v>44628</v>
      </c>
      <c r="D69" s="59">
        <f t="shared" si="16"/>
        <v>44629</v>
      </c>
      <c r="E69" s="59">
        <v>44639</v>
      </c>
      <c r="F69" s="59">
        <f t="shared" si="17"/>
        <v>44667</v>
      </c>
      <c r="G69" s="111">
        <f t="shared" si="18"/>
        <v>44668</v>
      </c>
      <c r="H69" s="76"/>
      <c r="I69" s="76"/>
      <c r="J69" s="76"/>
      <c r="K69" s="13"/>
      <c r="L69" s="14"/>
    </row>
    <row r="70" spans="1:12" ht="31.5" customHeight="1" hidden="1">
      <c r="A70" s="110" t="s">
        <v>38</v>
      </c>
      <c r="B70" s="55" t="s">
        <v>105</v>
      </c>
      <c r="C70" s="59">
        <f t="shared" si="13"/>
        <v>44635</v>
      </c>
      <c r="D70" s="59">
        <f t="shared" si="16"/>
        <v>44636</v>
      </c>
      <c r="E70" s="59">
        <v>44646</v>
      </c>
      <c r="F70" s="59">
        <f t="shared" si="17"/>
        <v>44674</v>
      </c>
      <c r="G70" s="111">
        <f t="shared" si="18"/>
        <v>44675</v>
      </c>
      <c r="H70" s="76"/>
      <c r="I70" s="76"/>
      <c r="J70" s="76"/>
      <c r="K70" s="13"/>
      <c r="L70" s="14"/>
    </row>
    <row r="71" spans="1:12" ht="31.5" customHeight="1" hidden="1">
      <c r="A71" s="110" t="s">
        <v>38</v>
      </c>
      <c r="B71" s="55" t="s">
        <v>105</v>
      </c>
      <c r="C71" s="59">
        <f t="shared" si="13"/>
        <v>44642</v>
      </c>
      <c r="D71" s="59">
        <f aca="true" t="shared" si="19" ref="D71:D81">C71+1</f>
        <v>44643</v>
      </c>
      <c r="E71" s="59">
        <v>44653</v>
      </c>
      <c r="F71" s="59">
        <f aca="true" t="shared" si="20" ref="F71:F81">E71+28</f>
        <v>44681</v>
      </c>
      <c r="G71" s="111">
        <f t="shared" si="18"/>
        <v>44682</v>
      </c>
      <c r="H71" s="77"/>
      <c r="I71" s="77"/>
      <c r="J71" s="77"/>
      <c r="K71" s="13"/>
      <c r="L71" s="14"/>
    </row>
    <row r="72" spans="1:12" ht="31.5" customHeight="1" hidden="1">
      <c r="A72" s="110" t="s">
        <v>38</v>
      </c>
      <c r="B72" s="55" t="s">
        <v>106</v>
      </c>
      <c r="C72" s="59">
        <f t="shared" si="13"/>
        <v>44649</v>
      </c>
      <c r="D72" s="59">
        <f t="shared" si="19"/>
        <v>44650</v>
      </c>
      <c r="E72" s="59">
        <f aca="true" t="shared" si="21" ref="E72:E128">E71+7</f>
        <v>44660</v>
      </c>
      <c r="F72" s="59">
        <f t="shared" si="20"/>
        <v>44688</v>
      </c>
      <c r="G72" s="111">
        <f t="shared" si="18"/>
        <v>44689</v>
      </c>
      <c r="H72" s="78"/>
      <c r="I72" s="78"/>
      <c r="J72" s="78"/>
      <c r="K72" s="13"/>
      <c r="L72" s="14"/>
    </row>
    <row r="73" spans="1:12" ht="31.5" customHeight="1" hidden="1">
      <c r="A73" s="110" t="s">
        <v>38</v>
      </c>
      <c r="B73" s="74" t="s">
        <v>48</v>
      </c>
      <c r="C73" s="65">
        <f t="shared" si="13"/>
        <v>44656</v>
      </c>
      <c r="D73" s="65">
        <f t="shared" si="19"/>
        <v>44657</v>
      </c>
      <c r="E73" s="59">
        <f t="shared" si="21"/>
        <v>44667</v>
      </c>
      <c r="F73" s="65">
        <f t="shared" si="20"/>
        <v>44695</v>
      </c>
      <c r="G73" s="130">
        <f t="shared" si="18"/>
        <v>44696</v>
      </c>
      <c r="H73" s="78"/>
      <c r="I73" s="78"/>
      <c r="J73" s="78"/>
      <c r="K73" s="13"/>
      <c r="L73" s="14"/>
    </row>
    <row r="74" spans="1:12" ht="31.5" customHeight="1" hidden="1">
      <c r="A74" s="110" t="s">
        <v>38</v>
      </c>
      <c r="B74" s="55" t="s">
        <v>107</v>
      </c>
      <c r="C74" s="59">
        <f t="shared" si="13"/>
        <v>44663</v>
      </c>
      <c r="D74" s="59">
        <f t="shared" si="19"/>
        <v>44664</v>
      </c>
      <c r="E74" s="59">
        <f t="shared" si="21"/>
        <v>44674</v>
      </c>
      <c r="F74" s="59">
        <f t="shared" si="20"/>
        <v>44702</v>
      </c>
      <c r="G74" s="111">
        <f t="shared" si="18"/>
        <v>44703</v>
      </c>
      <c r="H74" s="78"/>
      <c r="I74" s="78"/>
      <c r="J74" s="78"/>
      <c r="K74" s="13"/>
      <c r="L74" s="14"/>
    </row>
    <row r="75" spans="1:12" ht="31.5" customHeight="1" hidden="1">
      <c r="A75" s="110" t="s">
        <v>38</v>
      </c>
      <c r="B75" s="55" t="s">
        <v>108</v>
      </c>
      <c r="C75" s="59">
        <f t="shared" si="13"/>
        <v>44670</v>
      </c>
      <c r="D75" s="59">
        <f t="shared" si="19"/>
        <v>44671</v>
      </c>
      <c r="E75" s="59">
        <f t="shared" si="21"/>
        <v>44681</v>
      </c>
      <c r="F75" s="59">
        <f t="shared" si="20"/>
        <v>44709</v>
      </c>
      <c r="G75" s="111">
        <f t="shared" si="18"/>
        <v>44710</v>
      </c>
      <c r="H75" s="78"/>
      <c r="I75" s="78"/>
      <c r="J75" s="78"/>
      <c r="K75" s="13"/>
      <c r="L75" s="14"/>
    </row>
    <row r="76" spans="1:12" ht="0.75" customHeight="1" hidden="1" thickTop="1">
      <c r="A76" s="110" t="s">
        <v>38</v>
      </c>
      <c r="B76" s="55" t="s">
        <v>109</v>
      </c>
      <c r="C76" s="59">
        <f>C75+7</f>
        <v>44677</v>
      </c>
      <c r="D76" s="59">
        <f t="shared" si="19"/>
        <v>44678</v>
      </c>
      <c r="E76" s="59">
        <f t="shared" si="21"/>
        <v>44688</v>
      </c>
      <c r="F76" s="59">
        <f t="shared" si="20"/>
        <v>44716</v>
      </c>
      <c r="G76" s="111">
        <f aca="true" t="shared" si="22" ref="G76:G81">E76+29</f>
        <v>44717</v>
      </c>
      <c r="H76" s="79"/>
      <c r="I76" s="79"/>
      <c r="J76" s="79"/>
      <c r="K76" s="13"/>
      <c r="L76" s="14"/>
    </row>
    <row r="77" spans="1:12" ht="31.5" customHeight="1" hidden="1">
      <c r="A77" s="110" t="s">
        <v>38</v>
      </c>
      <c r="B77" s="74" t="s">
        <v>48</v>
      </c>
      <c r="C77" s="65">
        <f>C76+7</f>
        <v>44684</v>
      </c>
      <c r="D77" s="65">
        <f t="shared" si="19"/>
        <v>44685</v>
      </c>
      <c r="E77" s="65">
        <f t="shared" si="21"/>
        <v>44695</v>
      </c>
      <c r="F77" s="65">
        <f t="shared" si="20"/>
        <v>44723</v>
      </c>
      <c r="G77" s="130">
        <f t="shared" si="22"/>
        <v>44724</v>
      </c>
      <c r="H77" s="79"/>
      <c r="I77" s="79"/>
      <c r="J77" s="79"/>
      <c r="K77" s="13"/>
      <c r="L77" s="14"/>
    </row>
    <row r="78" spans="1:12" ht="31.5" customHeight="1" hidden="1">
      <c r="A78" s="110" t="s">
        <v>38</v>
      </c>
      <c r="B78" s="55" t="s">
        <v>110</v>
      </c>
      <c r="C78" s="59">
        <f>C77+7</f>
        <v>44691</v>
      </c>
      <c r="D78" s="59">
        <f t="shared" si="19"/>
        <v>44692</v>
      </c>
      <c r="E78" s="59">
        <f t="shared" si="21"/>
        <v>44702</v>
      </c>
      <c r="F78" s="59">
        <f t="shared" si="20"/>
        <v>44730</v>
      </c>
      <c r="G78" s="111">
        <f t="shared" si="22"/>
        <v>44731</v>
      </c>
      <c r="H78" s="79"/>
      <c r="I78" s="79"/>
      <c r="J78" s="79"/>
      <c r="K78" s="13"/>
      <c r="L78" s="14"/>
    </row>
    <row r="79" spans="1:12" ht="31.5" customHeight="1" hidden="1">
      <c r="A79" s="110" t="s">
        <v>38</v>
      </c>
      <c r="B79" s="55" t="s">
        <v>111</v>
      </c>
      <c r="C79" s="59">
        <f>C78+7</f>
        <v>44698</v>
      </c>
      <c r="D79" s="59">
        <f t="shared" si="19"/>
        <v>44699</v>
      </c>
      <c r="E79" s="59">
        <f t="shared" si="21"/>
        <v>44709</v>
      </c>
      <c r="F79" s="59">
        <f t="shared" si="20"/>
        <v>44737</v>
      </c>
      <c r="G79" s="111">
        <f t="shared" si="22"/>
        <v>44738</v>
      </c>
      <c r="H79" s="79"/>
      <c r="I79" s="79"/>
      <c r="J79" s="79"/>
      <c r="K79" s="13"/>
      <c r="L79" s="14"/>
    </row>
    <row r="80" spans="1:12" ht="31.5" customHeight="1" hidden="1">
      <c r="A80" s="110" t="s">
        <v>38</v>
      </c>
      <c r="B80" s="55" t="s">
        <v>102</v>
      </c>
      <c r="C80" s="59">
        <f>C79+7</f>
        <v>44705</v>
      </c>
      <c r="D80" s="59">
        <f t="shared" si="19"/>
        <v>44706</v>
      </c>
      <c r="E80" s="59">
        <f t="shared" si="21"/>
        <v>44716</v>
      </c>
      <c r="F80" s="59">
        <f t="shared" si="20"/>
        <v>44744</v>
      </c>
      <c r="G80" s="111">
        <f t="shared" si="22"/>
        <v>44745</v>
      </c>
      <c r="H80" s="79"/>
      <c r="I80" s="79"/>
      <c r="J80" s="79"/>
      <c r="K80" s="13"/>
      <c r="L80" s="14"/>
    </row>
    <row r="81" spans="1:12" ht="31.5" customHeight="1" hidden="1">
      <c r="A81" s="110" t="s">
        <v>38</v>
      </c>
      <c r="B81" s="55" t="s">
        <v>112</v>
      </c>
      <c r="C81" s="69">
        <v>44711</v>
      </c>
      <c r="D81" s="59">
        <f t="shared" si="19"/>
        <v>44712</v>
      </c>
      <c r="E81" s="59">
        <f>E80+7</f>
        <v>44723</v>
      </c>
      <c r="F81" s="59">
        <f t="shared" si="20"/>
        <v>44751</v>
      </c>
      <c r="G81" s="111">
        <f t="shared" si="22"/>
        <v>44752</v>
      </c>
      <c r="H81" s="80"/>
      <c r="I81" s="80"/>
      <c r="J81" s="80"/>
      <c r="K81" s="13"/>
      <c r="L81" s="14"/>
    </row>
    <row r="82" spans="1:12" ht="31.5" customHeight="1" hidden="1">
      <c r="A82" s="110" t="s">
        <v>38</v>
      </c>
      <c r="B82" s="55" t="s">
        <v>113</v>
      </c>
      <c r="C82" s="59">
        <v>44719</v>
      </c>
      <c r="D82" s="59">
        <f aca="true" t="shared" si="23" ref="D82:D94">C82+1</f>
        <v>44720</v>
      </c>
      <c r="E82" s="59">
        <f t="shared" si="21"/>
        <v>44730</v>
      </c>
      <c r="F82" s="59">
        <f aca="true" t="shared" si="24" ref="F82:F94">E82+28</f>
        <v>44758</v>
      </c>
      <c r="G82" s="111">
        <f aca="true" t="shared" si="25" ref="G82:G89">E82+29</f>
        <v>44759</v>
      </c>
      <c r="H82" s="81"/>
      <c r="I82" s="81"/>
      <c r="J82" s="81"/>
      <c r="K82" s="13"/>
      <c r="L82" s="14"/>
    </row>
    <row r="83" spans="1:12" ht="31.5" customHeight="1" hidden="1">
      <c r="A83" s="110" t="s">
        <v>38</v>
      </c>
      <c r="B83" s="55" t="s">
        <v>114</v>
      </c>
      <c r="C83" s="59">
        <f aca="true" t="shared" si="26" ref="C83:C89">C82+7</f>
        <v>44726</v>
      </c>
      <c r="D83" s="59">
        <f t="shared" si="23"/>
        <v>44727</v>
      </c>
      <c r="E83" s="59">
        <f t="shared" si="21"/>
        <v>44737</v>
      </c>
      <c r="F83" s="59">
        <f t="shared" si="24"/>
        <v>44765</v>
      </c>
      <c r="G83" s="111">
        <f t="shared" si="25"/>
        <v>44766</v>
      </c>
      <c r="H83" s="81"/>
      <c r="I83" s="81"/>
      <c r="J83" s="81"/>
      <c r="K83" s="13"/>
      <c r="L83" s="14"/>
    </row>
    <row r="84" spans="1:12" ht="31.5" customHeight="1" hidden="1">
      <c r="A84" s="110" t="s">
        <v>38</v>
      </c>
      <c r="B84" s="74" t="s">
        <v>48</v>
      </c>
      <c r="C84" s="65">
        <f t="shared" si="26"/>
        <v>44733</v>
      </c>
      <c r="D84" s="65">
        <f t="shared" si="23"/>
        <v>44734</v>
      </c>
      <c r="E84" s="65">
        <f t="shared" si="21"/>
        <v>44744</v>
      </c>
      <c r="F84" s="65">
        <f t="shared" si="24"/>
        <v>44772</v>
      </c>
      <c r="G84" s="130">
        <f t="shared" si="25"/>
        <v>44773</v>
      </c>
      <c r="H84" s="81"/>
      <c r="I84" s="81"/>
      <c r="J84" s="81"/>
      <c r="K84" s="13"/>
      <c r="L84" s="14"/>
    </row>
    <row r="85" spans="1:12" ht="31.5" customHeight="1" hidden="1" thickTop="1">
      <c r="A85" s="110" t="s">
        <v>38</v>
      </c>
      <c r="B85" s="55" t="s">
        <v>115</v>
      </c>
      <c r="C85" s="59">
        <f t="shared" si="26"/>
        <v>44740</v>
      </c>
      <c r="D85" s="59">
        <f t="shared" si="23"/>
        <v>44741</v>
      </c>
      <c r="E85" s="59">
        <f t="shared" si="21"/>
        <v>44751</v>
      </c>
      <c r="F85" s="59">
        <f t="shared" si="24"/>
        <v>44779</v>
      </c>
      <c r="G85" s="111">
        <f t="shared" si="25"/>
        <v>44780</v>
      </c>
      <c r="H85" s="81"/>
      <c r="I85" s="81"/>
      <c r="J85" s="81"/>
      <c r="K85" s="13"/>
      <c r="L85" s="14"/>
    </row>
    <row r="86" spans="1:12" ht="31.5" customHeight="1" hidden="1">
      <c r="A86" s="110" t="s">
        <v>38</v>
      </c>
      <c r="B86" s="55" t="s">
        <v>116</v>
      </c>
      <c r="C86" s="59">
        <f t="shared" si="26"/>
        <v>44747</v>
      </c>
      <c r="D86" s="59">
        <f t="shared" si="23"/>
        <v>44748</v>
      </c>
      <c r="E86" s="59">
        <f t="shared" si="21"/>
        <v>44758</v>
      </c>
      <c r="F86" s="59">
        <f t="shared" si="24"/>
        <v>44786</v>
      </c>
      <c r="G86" s="111">
        <f t="shared" si="25"/>
        <v>44787</v>
      </c>
      <c r="H86" s="82"/>
      <c r="I86" s="82"/>
      <c r="J86" s="82"/>
      <c r="K86" s="13"/>
      <c r="L86" s="14"/>
    </row>
    <row r="87" spans="1:12" ht="31.5" customHeight="1" hidden="1">
      <c r="A87" s="110" t="s">
        <v>38</v>
      </c>
      <c r="B87" s="55" t="s">
        <v>117</v>
      </c>
      <c r="C87" s="59">
        <f t="shared" si="26"/>
        <v>44754</v>
      </c>
      <c r="D87" s="59">
        <f t="shared" si="23"/>
        <v>44755</v>
      </c>
      <c r="E87" s="59">
        <f t="shared" si="21"/>
        <v>44765</v>
      </c>
      <c r="F87" s="59">
        <f t="shared" si="24"/>
        <v>44793</v>
      </c>
      <c r="G87" s="111">
        <f t="shared" si="25"/>
        <v>44794</v>
      </c>
      <c r="H87" s="82"/>
      <c r="I87" s="82"/>
      <c r="J87" s="82"/>
      <c r="K87" s="13"/>
      <c r="L87" s="14"/>
    </row>
    <row r="88" spans="1:12" ht="31.5" customHeight="1" hidden="1" thickTop="1">
      <c r="A88" s="110" t="s">
        <v>38</v>
      </c>
      <c r="B88" s="55" t="s">
        <v>118</v>
      </c>
      <c r="C88" s="59">
        <f t="shared" si="26"/>
        <v>44761</v>
      </c>
      <c r="D88" s="59">
        <f t="shared" si="23"/>
        <v>44762</v>
      </c>
      <c r="E88" s="59">
        <f t="shared" si="21"/>
        <v>44772</v>
      </c>
      <c r="F88" s="59">
        <f t="shared" si="24"/>
        <v>44800</v>
      </c>
      <c r="G88" s="111">
        <f t="shared" si="25"/>
        <v>44801</v>
      </c>
      <c r="H88" s="82"/>
      <c r="I88" s="82"/>
      <c r="J88" s="82"/>
      <c r="K88" s="13"/>
      <c r="L88" s="14"/>
    </row>
    <row r="89" spans="1:12" ht="31.5" customHeight="1" hidden="1" thickTop="1">
      <c r="A89" s="110" t="s">
        <v>38</v>
      </c>
      <c r="B89" s="74" t="s">
        <v>59</v>
      </c>
      <c r="C89" s="65">
        <f t="shared" si="26"/>
        <v>44768</v>
      </c>
      <c r="D89" s="65">
        <f t="shared" si="23"/>
        <v>44769</v>
      </c>
      <c r="E89" s="65">
        <f t="shared" si="21"/>
        <v>44779</v>
      </c>
      <c r="F89" s="65">
        <f t="shared" si="24"/>
        <v>44807</v>
      </c>
      <c r="G89" s="130">
        <f t="shared" si="25"/>
        <v>44808</v>
      </c>
      <c r="H89" s="82"/>
      <c r="I89" s="82"/>
      <c r="J89" s="82"/>
      <c r="K89" s="13"/>
      <c r="L89" s="14"/>
    </row>
    <row r="90" spans="1:12" ht="31.5" customHeight="1" hidden="1">
      <c r="A90" s="110" t="s">
        <v>38</v>
      </c>
      <c r="B90" s="55" t="s">
        <v>119</v>
      </c>
      <c r="C90" s="59">
        <f aca="true" t="shared" si="27" ref="C90:C99">C89+7</f>
        <v>44775</v>
      </c>
      <c r="D90" s="59">
        <f t="shared" si="23"/>
        <v>44776</v>
      </c>
      <c r="E90" s="59">
        <f t="shared" si="21"/>
        <v>44786</v>
      </c>
      <c r="F90" s="59">
        <f t="shared" si="24"/>
        <v>44814</v>
      </c>
      <c r="G90" s="111">
        <f aca="true" t="shared" si="28" ref="G90:G99">E90+29</f>
        <v>44815</v>
      </c>
      <c r="H90" s="83"/>
      <c r="I90" s="83"/>
      <c r="J90" s="83"/>
      <c r="K90" s="13"/>
      <c r="L90" s="14"/>
    </row>
    <row r="91" spans="1:12" ht="31.5" customHeight="1" hidden="1">
      <c r="A91" s="110" t="s">
        <v>38</v>
      </c>
      <c r="B91" s="55" t="s">
        <v>120</v>
      </c>
      <c r="C91" s="59">
        <f t="shared" si="27"/>
        <v>44782</v>
      </c>
      <c r="D91" s="59">
        <f t="shared" si="23"/>
        <v>44783</v>
      </c>
      <c r="E91" s="59">
        <f t="shared" si="21"/>
        <v>44793</v>
      </c>
      <c r="F91" s="59">
        <f t="shared" si="24"/>
        <v>44821</v>
      </c>
      <c r="G91" s="111">
        <f t="shared" si="28"/>
        <v>44822</v>
      </c>
      <c r="H91" s="83"/>
      <c r="I91" s="83"/>
      <c r="J91" s="83"/>
      <c r="K91" s="13"/>
      <c r="L91" s="14"/>
    </row>
    <row r="92" spans="1:12" ht="31.5" customHeight="1" hidden="1">
      <c r="A92" s="110" t="s">
        <v>38</v>
      </c>
      <c r="B92" s="55" t="s">
        <v>121</v>
      </c>
      <c r="C92" s="59">
        <f t="shared" si="27"/>
        <v>44789</v>
      </c>
      <c r="D92" s="59">
        <f t="shared" si="23"/>
        <v>44790</v>
      </c>
      <c r="E92" s="59">
        <f t="shared" si="21"/>
        <v>44800</v>
      </c>
      <c r="F92" s="59">
        <f t="shared" si="24"/>
        <v>44828</v>
      </c>
      <c r="G92" s="111">
        <f t="shared" si="28"/>
        <v>44829</v>
      </c>
      <c r="H92" s="83"/>
      <c r="I92" s="83"/>
      <c r="J92" s="83"/>
      <c r="K92" s="13"/>
      <c r="L92" s="14"/>
    </row>
    <row r="93" spans="1:12" ht="0.75" customHeight="1" hidden="1" thickTop="1">
      <c r="A93" s="110" t="s">
        <v>38</v>
      </c>
      <c r="B93" s="55" t="s">
        <v>122</v>
      </c>
      <c r="C93" s="59">
        <f t="shared" si="27"/>
        <v>44796</v>
      </c>
      <c r="D93" s="59">
        <f t="shared" si="23"/>
        <v>44797</v>
      </c>
      <c r="E93" s="59">
        <f t="shared" si="21"/>
        <v>44807</v>
      </c>
      <c r="F93" s="59">
        <f t="shared" si="24"/>
        <v>44835</v>
      </c>
      <c r="G93" s="111">
        <f t="shared" si="28"/>
        <v>44836</v>
      </c>
      <c r="H93" s="83"/>
      <c r="I93" s="83"/>
      <c r="J93" s="83"/>
      <c r="K93" s="13"/>
      <c r="L93" s="14"/>
    </row>
    <row r="94" spans="1:12" ht="31.5" customHeight="1" hidden="1">
      <c r="A94" s="110" t="s">
        <v>38</v>
      </c>
      <c r="B94" s="55" t="s">
        <v>123</v>
      </c>
      <c r="C94" s="59">
        <f t="shared" si="27"/>
        <v>44803</v>
      </c>
      <c r="D94" s="59">
        <f t="shared" si="23"/>
        <v>44804</v>
      </c>
      <c r="E94" s="59">
        <f t="shared" si="21"/>
        <v>44814</v>
      </c>
      <c r="F94" s="59">
        <f t="shared" si="24"/>
        <v>44842</v>
      </c>
      <c r="G94" s="111">
        <f t="shared" si="28"/>
        <v>44843</v>
      </c>
      <c r="H94" s="83"/>
      <c r="I94" s="83"/>
      <c r="J94" s="83"/>
      <c r="K94" s="13"/>
      <c r="L94" s="14"/>
    </row>
    <row r="95" spans="1:12" ht="31.5" customHeight="1" hidden="1">
      <c r="A95" s="110" t="s">
        <v>38</v>
      </c>
      <c r="B95" s="55" t="s">
        <v>126</v>
      </c>
      <c r="C95" s="59">
        <f t="shared" si="27"/>
        <v>44810</v>
      </c>
      <c r="D95" s="59">
        <f aca="true" t="shared" si="29" ref="D95:D102">C95+1</f>
        <v>44811</v>
      </c>
      <c r="E95" s="59">
        <f t="shared" si="21"/>
        <v>44821</v>
      </c>
      <c r="F95" s="59">
        <f aca="true" t="shared" si="30" ref="F95:F102">E95+28</f>
        <v>44849</v>
      </c>
      <c r="G95" s="111">
        <f t="shared" si="28"/>
        <v>44850</v>
      </c>
      <c r="H95" s="84"/>
      <c r="I95" s="84"/>
      <c r="J95" s="84"/>
      <c r="K95" s="13"/>
      <c r="L95" s="14"/>
    </row>
    <row r="96" spans="1:12" ht="31.5" customHeight="1" hidden="1">
      <c r="A96" s="110" t="s">
        <v>38</v>
      </c>
      <c r="B96" s="55" t="s">
        <v>125</v>
      </c>
      <c r="C96" s="59">
        <f t="shared" si="27"/>
        <v>44817</v>
      </c>
      <c r="D96" s="59">
        <f t="shared" si="29"/>
        <v>44818</v>
      </c>
      <c r="E96" s="59">
        <f t="shared" si="21"/>
        <v>44828</v>
      </c>
      <c r="F96" s="59">
        <f t="shared" si="30"/>
        <v>44856</v>
      </c>
      <c r="G96" s="111">
        <f t="shared" si="28"/>
        <v>44857</v>
      </c>
      <c r="H96" s="84"/>
      <c r="I96" s="84"/>
      <c r="J96" s="84"/>
      <c r="K96" s="13"/>
      <c r="L96" s="14"/>
    </row>
    <row r="97" spans="1:12" ht="31.5" customHeight="1" hidden="1">
      <c r="A97" s="110" t="s">
        <v>38</v>
      </c>
      <c r="B97" s="55" t="s">
        <v>124</v>
      </c>
      <c r="C97" s="59">
        <f t="shared" si="27"/>
        <v>44824</v>
      </c>
      <c r="D97" s="59">
        <f t="shared" si="29"/>
        <v>44825</v>
      </c>
      <c r="E97" s="59">
        <f t="shared" si="21"/>
        <v>44835</v>
      </c>
      <c r="F97" s="59">
        <f t="shared" si="30"/>
        <v>44863</v>
      </c>
      <c r="G97" s="111">
        <f t="shared" si="28"/>
        <v>44864</v>
      </c>
      <c r="H97" s="84"/>
      <c r="I97" s="84"/>
      <c r="J97" s="84"/>
      <c r="K97" s="13"/>
      <c r="L97" s="14"/>
    </row>
    <row r="98" spans="1:12" ht="31.5" customHeight="1" hidden="1">
      <c r="A98" s="110" t="s">
        <v>38</v>
      </c>
      <c r="B98" s="55" t="s">
        <v>124</v>
      </c>
      <c r="C98" s="59">
        <f t="shared" si="27"/>
        <v>44831</v>
      </c>
      <c r="D98" s="59">
        <f t="shared" si="29"/>
        <v>44832</v>
      </c>
      <c r="E98" s="59">
        <f t="shared" si="21"/>
        <v>44842</v>
      </c>
      <c r="F98" s="59">
        <f t="shared" si="30"/>
        <v>44870</v>
      </c>
      <c r="G98" s="111">
        <f t="shared" si="28"/>
        <v>44871</v>
      </c>
      <c r="H98" s="84"/>
      <c r="I98" s="84"/>
      <c r="J98" s="84"/>
      <c r="K98" s="13"/>
      <c r="L98" s="14"/>
    </row>
    <row r="99" spans="1:12" ht="31.5" customHeight="1" hidden="1">
      <c r="A99" s="110" t="s">
        <v>38</v>
      </c>
      <c r="B99" s="74" t="s">
        <v>48</v>
      </c>
      <c r="C99" s="65">
        <f t="shared" si="27"/>
        <v>44838</v>
      </c>
      <c r="D99" s="65">
        <f t="shared" si="29"/>
        <v>44839</v>
      </c>
      <c r="E99" s="65">
        <f t="shared" si="21"/>
        <v>44849</v>
      </c>
      <c r="F99" s="65">
        <f t="shared" si="30"/>
        <v>44877</v>
      </c>
      <c r="G99" s="130">
        <f t="shared" si="28"/>
        <v>44878</v>
      </c>
      <c r="H99" s="84"/>
      <c r="I99" s="84"/>
      <c r="J99" s="84"/>
      <c r="K99" s="13"/>
      <c r="L99" s="14"/>
    </row>
    <row r="100" spans="1:12" ht="31.5" customHeight="1" hidden="1">
      <c r="A100" s="110" t="s">
        <v>38</v>
      </c>
      <c r="B100" s="55" t="s">
        <v>127</v>
      </c>
      <c r="C100" s="59">
        <f aca="true" t="shared" si="31" ref="C100:C123">C99+7</f>
        <v>44845</v>
      </c>
      <c r="D100" s="59">
        <f t="shared" si="29"/>
        <v>44846</v>
      </c>
      <c r="E100" s="59">
        <f t="shared" si="21"/>
        <v>44856</v>
      </c>
      <c r="F100" s="59">
        <f t="shared" si="30"/>
        <v>44884</v>
      </c>
      <c r="G100" s="111">
        <f aca="true" t="shared" si="32" ref="G100:G106">E100+29</f>
        <v>44885</v>
      </c>
      <c r="H100" s="85"/>
      <c r="I100" s="85"/>
      <c r="J100" s="85"/>
      <c r="K100" s="13"/>
      <c r="L100" s="14"/>
    </row>
    <row r="101" spans="1:12" ht="31.5" customHeight="1" hidden="1">
      <c r="A101" s="110" t="s">
        <v>38</v>
      </c>
      <c r="B101" s="74" t="s">
        <v>48</v>
      </c>
      <c r="C101" s="65">
        <f t="shared" si="31"/>
        <v>44852</v>
      </c>
      <c r="D101" s="65">
        <f t="shared" si="29"/>
        <v>44853</v>
      </c>
      <c r="E101" s="65">
        <f t="shared" si="21"/>
        <v>44863</v>
      </c>
      <c r="F101" s="65">
        <f t="shared" si="30"/>
        <v>44891</v>
      </c>
      <c r="G101" s="130">
        <f t="shared" si="32"/>
        <v>44892</v>
      </c>
      <c r="H101" s="85"/>
      <c r="I101" s="85"/>
      <c r="J101" s="85"/>
      <c r="K101" s="13"/>
      <c r="L101" s="14"/>
    </row>
    <row r="102" spans="1:12" ht="31.5" customHeight="1" hidden="1" thickTop="1">
      <c r="A102" s="110" t="s">
        <v>38</v>
      </c>
      <c r="B102" s="55" t="s">
        <v>128</v>
      </c>
      <c r="C102" s="59">
        <f t="shared" si="31"/>
        <v>44859</v>
      </c>
      <c r="D102" s="59">
        <f t="shared" si="29"/>
        <v>44860</v>
      </c>
      <c r="E102" s="59">
        <f t="shared" si="21"/>
        <v>44870</v>
      </c>
      <c r="F102" s="59">
        <f t="shared" si="30"/>
        <v>44898</v>
      </c>
      <c r="G102" s="111">
        <f t="shared" si="32"/>
        <v>44899</v>
      </c>
      <c r="H102" s="85"/>
      <c r="I102" s="85"/>
      <c r="J102" s="85"/>
      <c r="K102" s="13"/>
      <c r="L102" s="14"/>
    </row>
    <row r="103" spans="1:12" ht="31.5" customHeight="1" hidden="1">
      <c r="A103" s="110" t="s">
        <v>38</v>
      </c>
      <c r="B103" s="55" t="s">
        <v>129</v>
      </c>
      <c r="C103" s="59">
        <f t="shared" si="31"/>
        <v>44866</v>
      </c>
      <c r="D103" s="59">
        <f aca="true" t="shared" si="33" ref="D103:D116">C103+1</f>
        <v>44867</v>
      </c>
      <c r="E103" s="59">
        <f t="shared" si="21"/>
        <v>44877</v>
      </c>
      <c r="F103" s="59">
        <f aca="true" t="shared" si="34" ref="F103:F116">E103+28</f>
        <v>44905</v>
      </c>
      <c r="G103" s="111">
        <f t="shared" si="32"/>
        <v>44906</v>
      </c>
      <c r="H103" s="86"/>
      <c r="I103" s="86"/>
      <c r="J103" s="86"/>
      <c r="K103" s="13"/>
      <c r="L103" s="14"/>
    </row>
    <row r="104" spans="1:12" ht="31.5" customHeight="1" hidden="1">
      <c r="A104" s="110" t="s">
        <v>38</v>
      </c>
      <c r="B104" s="55" t="s">
        <v>130</v>
      </c>
      <c r="C104" s="59">
        <f t="shared" si="31"/>
        <v>44873</v>
      </c>
      <c r="D104" s="59">
        <f t="shared" si="33"/>
        <v>44874</v>
      </c>
      <c r="E104" s="59">
        <f t="shared" si="21"/>
        <v>44884</v>
      </c>
      <c r="F104" s="59">
        <f t="shared" si="34"/>
        <v>44912</v>
      </c>
      <c r="G104" s="111">
        <f t="shared" si="32"/>
        <v>44913</v>
      </c>
      <c r="H104" s="86"/>
      <c r="I104" s="86"/>
      <c r="J104" s="86"/>
      <c r="K104" s="13"/>
      <c r="L104" s="14"/>
    </row>
    <row r="105" spans="1:12" ht="31.5" customHeight="1" hidden="1">
      <c r="A105" s="110" t="s">
        <v>38</v>
      </c>
      <c r="B105" s="55" t="s">
        <v>131</v>
      </c>
      <c r="C105" s="59">
        <f t="shared" si="31"/>
        <v>44880</v>
      </c>
      <c r="D105" s="59">
        <f t="shared" si="33"/>
        <v>44881</v>
      </c>
      <c r="E105" s="59">
        <f t="shared" si="21"/>
        <v>44891</v>
      </c>
      <c r="F105" s="59">
        <f t="shared" si="34"/>
        <v>44919</v>
      </c>
      <c r="G105" s="111">
        <f t="shared" si="32"/>
        <v>44920</v>
      </c>
      <c r="H105" s="86"/>
      <c r="I105" s="86"/>
      <c r="J105" s="86"/>
      <c r="K105" s="13"/>
      <c r="L105" s="14"/>
    </row>
    <row r="106" spans="1:12" ht="31.5" customHeight="1" hidden="1" thickTop="1">
      <c r="A106" s="110" t="s">
        <v>38</v>
      </c>
      <c r="B106" s="55" t="s">
        <v>132</v>
      </c>
      <c r="C106" s="59">
        <f t="shared" si="31"/>
        <v>44887</v>
      </c>
      <c r="D106" s="59">
        <f t="shared" si="33"/>
        <v>44888</v>
      </c>
      <c r="E106" s="59">
        <f t="shared" si="21"/>
        <v>44898</v>
      </c>
      <c r="F106" s="59">
        <f t="shared" si="34"/>
        <v>44926</v>
      </c>
      <c r="G106" s="111">
        <f t="shared" si="32"/>
        <v>44927</v>
      </c>
      <c r="H106" s="86"/>
      <c r="I106" s="86"/>
      <c r="J106" s="86"/>
      <c r="K106" s="13"/>
      <c r="L106" s="14"/>
    </row>
    <row r="107" spans="1:12" ht="31.5" customHeight="1" hidden="1">
      <c r="A107" s="110" t="s">
        <v>38</v>
      </c>
      <c r="B107" s="74" t="s">
        <v>47</v>
      </c>
      <c r="C107" s="65">
        <f t="shared" si="31"/>
        <v>44894</v>
      </c>
      <c r="D107" s="65">
        <f t="shared" si="33"/>
        <v>44895</v>
      </c>
      <c r="E107" s="65">
        <f t="shared" si="21"/>
        <v>44905</v>
      </c>
      <c r="F107" s="65">
        <f t="shared" si="34"/>
        <v>44933</v>
      </c>
      <c r="G107" s="130">
        <f aca="true" t="shared" si="35" ref="G107:G116">E107+29</f>
        <v>44934</v>
      </c>
      <c r="H107" s="87"/>
      <c r="I107" s="87"/>
      <c r="J107" s="87"/>
      <c r="K107" s="13"/>
      <c r="L107" s="14"/>
    </row>
    <row r="108" spans="1:12" ht="31.5" customHeight="1" hidden="1">
      <c r="A108" s="110" t="s">
        <v>38</v>
      </c>
      <c r="B108" s="55" t="s">
        <v>133</v>
      </c>
      <c r="C108" s="59">
        <f t="shared" si="31"/>
        <v>44901</v>
      </c>
      <c r="D108" s="59">
        <f t="shared" si="33"/>
        <v>44902</v>
      </c>
      <c r="E108" s="59">
        <f t="shared" si="21"/>
        <v>44912</v>
      </c>
      <c r="F108" s="59">
        <f t="shared" si="34"/>
        <v>44940</v>
      </c>
      <c r="G108" s="111">
        <f t="shared" si="35"/>
        <v>44941</v>
      </c>
      <c r="H108" s="87"/>
      <c r="I108" s="87"/>
      <c r="J108" s="87"/>
      <c r="K108" s="13"/>
      <c r="L108" s="14"/>
    </row>
    <row r="109" spans="1:12" ht="31.5" customHeight="1" hidden="1">
      <c r="A109" s="110" t="s">
        <v>38</v>
      </c>
      <c r="B109" s="74" t="s">
        <v>47</v>
      </c>
      <c r="C109" s="65">
        <f t="shared" si="31"/>
        <v>44908</v>
      </c>
      <c r="D109" s="65">
        <f t="shared" si="33"/>
        <v>44909</v>
      </c>
      <c r="E109" s="65">
        <f t="shared" si="21"/>
        <v>44919</v>
      </c>
      <c r="F109" s="65">
        <f t="shared" si="34"/>
        <v>44947</v>
      </c>
      <c r="G109" s="130">
        <f t="shared" si="35"/>
        <v>44948</v>
      </c>
      <c r="H109" s="87"/>
      <c r="I109" s="87"/>
      <c r="J109" s="87"/>
      <c r="K109" s="13"/>
      <c r="L109" s="14"/>
    </row>
    <row r="110" spans="1:12" ht="31.5" customHeight="1" hidden="1" thickTop="1">
      <c r="A110" s="110" t="s">
        <v>38</v>
      </c>
      <c r="B110" s="55" t="s">
        <v>134</v>
      </c>
      <c r="C110" s="59">
        <f t="shared" si="31"/>
        <v>44915</v>
      </c>
      <c r="D110" s="59">
        <f t="shared" si="33"/>
        <v>44916</v>
      </c>
      <c r="E110" s="59">
        <f t="shared" si="21"/>
        <v>44926</v>
      </c>
      <c r="F110" s="59">
        <f t="shared" si="34"/>
        <v>44954</v>
      </c>
      <c r="G110" s="111">
        <f t="shared" si="35"/>
        <v>44955</v>
      </c>
      <c r="H110" s="87"/>
      <c r="I110" s="87"/>
      <c r="J110" s="87"/>
      <c r="K110" s="13"/>
      <c r="L110" s="14"/>
    </row>
    <row r="111" spans="1:12" ht="31.5" customHeight="1" hidden="1">
      <c r="A111" s="110" t="s">
        <v>38</v>
      </c>
      <c r="B111" s="74" t="s">
        <v>47</v>
      </c>
      <c r="C111" s="65">
        <f t="shared" si="31"/>
        <v>44922</v>
      </c>
      <c r="D111" s="65">
        <f t="shared" si="33"/>
        <v>44923</v>
      </c>
      <c r="E111" s="65">
        <f t="shared" si="21"/>
        <v>44933</v>
      </c>
      <c r="F111" s="65">
        <f t="shared" si="34"/>
        <v>44961</v>
      </c>
      <c r="G111" s="130">
        <f t="shared" si="35"/>
        <v>44962</v>
      </c>
      <c r="H111" s="88"/>
      <c r="I111" s="88"/>
      <c r="J111" s="88"/>
      <c r="K111" s="13"/>
      <c r="L111" s="14"/>
    </row>
    <row r="112" spans="1:12" ht="31.5" customHeight="1" hidden="1">
      <c r="A112" s="110" t="s">
        <v>38</v>
      </c>
      <c r="B112" s="55" t="s">
        <v>135</v>
      </c>
      <c r="C112" s="59">
        <f t="shared" si="31"/>
        <v>44929</v>
      </c>
      <c r="D112" s="59">
        <f t="shared" si="33"/>
        <v>44930</v>
      </c>
      <c r="E112" s="59">
        <f t="shared" si="21"/>
        <v>44940</v>
      </c>
      <c r="F112" s="59">
        <f t="shared" si="34"/>
        <v>44968</v>
      </c>
      <c r="G112" s="111">
        <f t="shared" si="35"/>
        <v>44969</v>
      </c>
      <c r="H112" s="88"/>
      <c r="I112" s="88"/>
      <c r="J112" s="88"/>
      <c r="K112" s="13"/>
      <c r="L112" s="14"/>
    </row>
    <row r="113" spans="1:12" ht="31.5" customHeight="1" hidden="1">
      <c r="A113" s="110" t="s">
        <v>38</v>
      </c>
      <c r="B113" s="55" t="s">
        <v>136</v>
      </c>
      <c r="C113" s="59">
        <f t="shared" si="31"/>
        <v>44936</v>
      </c>
      <c r="D113" s="59">
        <f t="shared" si="33"/>
        <v>44937</v>
      </c>
      <c r="E113" s="59">
        <f t="shared" si="21"/>
        <v>44947</v>
      </c>
      <c r="F113" s="59">
        <f t="shared" si="34"/>
        <v>44975</v>
      </c>
      <c r="G113" s="111">
        <f t="shared" si="35"/>
        <v>44976</v>
      </c>
      <c r="H113" s="88"/>
      <c r="I113" s="88"/>
      <c r="J113" s="88"/>
      <c r="K113" s="13"/>
      <c r="L113" s="14"/>
    </row>
    <row r="114" spans="1:12" ht="31.5" customHeight="1" hidden="1" thickTop="1">
      <c r="A114" s="110" t="s">
        <v>38</v>
      </c>
      <c r="B114" s="55" t="s">
        <v>137</v>
      </c>
      <c r="C114" s="59">
        <f t="shared" si="31"/>
        <v>44943</v>
      </c>
      <c r="D114" s="59">
        <f t="shared" si="33"/>
        <v>44944</v>
      </c>
      <c r="E114" s="59">
        <f t="shared" si="21"/>
        <v>44954</v>
      </c>
      <c r="F114" s="59">
        <f t="shared" si="34"/>
        <v>44982</v>
      </c>
      <c r="G114" s="111">
        <f t="shared" si="35"/>
        <v>44983</v>
      </c>
      <c r="H114" s="88"/>
      <c r="I114" s="88"/>
      <c r="J114" s="88"/>
      <c r="K114" s="13"/>
      <c r="L114" s="14"/>
    </row>
    <row r="115" spans="1:12" ht="31.5" customHeight="1" hidden="1">
      <c r="A115" s="110" t="s">
        <v>38</v>
      </c>
      <c r="B115" s="74" t="s">
        <v>47</v>
      </c>
      <c r="C115" s="65">
        <f t="shared" si="31"/>
        <v>44950</v>
      </c>
      <c r="D115" s="65">
        <f t="shared" si="33"/>
        <v>44951</v>
      </c>
      <c r="E115" s="65">
        <f t="shared" si="21"/>
        <v>44961</v>
      </c>
      <c r="F115" s="65">
        <f t="shared" si="34"/>
        <v>44989</v>
      </c>
      <c r="G115" s="130">
        <f t="shared" si="35"/>
        <v>44990</v>
      </c>
      <c r="H115" s="88"/>
      <c r="I115" s="88"/>
      <c r="J115" s="88"/>
      <c r="K115" s="13"/>
      <c r="L115" s="14"/>
    </row>
    <row r="116" spans="1:12" ht="31.5" customHeight="1" hidden="1">
      <c r="A116" s="110" t="s">
        <v>38</v>
      </c>
      <c r="B116" s="55" t="s">
        <v>138</v>
      </c>
      <c r="C116" s="59">
        <f t="shared" si="31"/>
        <v>44957</v>
      </c>
      <c r="D116" s="59">
        <f t="shared" si="33"/>
        <v>44958</v>
      </c>
      <c r="E116" s="59">
        <f t="shared" si="21"/>
        <v>44968</v>
      </c>
      <c r="F116" s="59">
        <f t="shared" si="34"/>
        <v>44996</v>
      </c>
      <c r="G116" s="111">
        <f t="shared" si="35"/>
        <v>44997</v>
      </c>
      <c r="H116" s="88"/>
      <c r="I116" s="88"/>
      <c r="J116" s="88"/>
      <c r="K116" s="13"/>
      <c r="L116" s="14"/>
    </row>
    <row r="117" spans="1:12" ht="31.5" customHeight="1" hidden="1">
      <c r="A117" s="110" t="s">
        <v>38</v>
      </c>
      <c r="B117" s="74" t="s">
        <v>47</v>
      </c>
      <c r="C117" s="65">
        <f t="shared" si="31"/>
        <v>44964</v>
      </c>
      <c r="D117" s="65">
        <f aca="true" t="shared" si="36" ref="D117:D128">C117+1</f>
        <v>44965</v>
      </c>
      <c r="E117" s="65">
        <f t="shared" si="21"/>
        <v>44975</v>
      </c>
      <c r="F117" s="65">
        <f aca="true" t="shared" si="37" ref="F117:F128">E117+28</f>
        <v>45003</v>
      </c>
      <c r="G117" s="130">
        <f aca="true" t="shared" si="38" ref="G117:G124">E117+29</f>
        <v>45004</v>
      </c>
      <c r="H117" s="89"/>
      <c r="I117" s="89"/>
      <c r="J117" s="89"/>
      <c r="K117" s="13"/>
      <c r="L117" s="14"/>
    </row>
    <row r="118" spans="1:12" ht="31.5" customHeight="1" hidden="1">
      <c r="A118" s="110" t="s">
        <v>38</v>
      </c>
      <c r="B118" s="55" t="s">
        <v>139</v>
      </c>
      <c r="C118" s="59">
        <f t="shared" si="31"/>
        <v>44971</v>
      </c>
      <c r="D118" s="59">
        <f t="shared" si="36"/>
        <v>44972</v>
      </c>
      <c r="E118" s="59">
        <f t="shared" si="21"/>
        <v>44982</v>
      </c>
      <c r="F118" s="59">
        <f t="shared" si="37"/>
        <v>45010</v>
      </c>
      <c r="G118" s="111">
        <f t="shared" si="38"/>
        <v>45011</v>
      </c>
      <c r="H118" s="89"/>
      <c r="I118" s="89"/>
      <c r="J118" s="89"/>
      <c r="K118" s="13"/>
      <c r="L118" s="14"/>
    </row>
    <row r="119" spans="1:12" ht="31.5" customHeight="1" hidden="1">
      <c r="A119" s="110" t="s">
        <v>38</v>
      </c>
      <c r="B119" s="55" t="s">
        <v>140</v>
      </c>
      <c r="C119" s="59">
        <f t="shared" si="31"/>
        <v>44978</v>
      </c>
      <c r="D119" s="59">
        <f t="shared" si="36"/>
        <v>44979</v>
      </c>
      <c r="E119" s="59">
        <f t="shared" si="21"/>
        <v>44989</v>
      </c>
      <c r="F119" s="59">
        <f t="shared" si="37"/>
        <v>45017</v>
      </c>
      <c r="G119" s="111">
        <f t="shared" si="38"/>
        <v>45018</v>
      </c>
      <c r="H119" s="89"/>
      <c r="I119" s="89"/>
      <c r="J119" s="89"/>
      <c r="K119" s="13"/>
      <c r="L119" s="14"/>
    </row>
    <row r="120" spans="1:12" ht="31.5" customHeight="1" hidden="1" thickTop="1">
      <c r="A120" s="110" t="s">
        <v>38</v>
      </c>
      <c r="B120" s="74" t="s">
        <v>47</v>
      </c>
      <c r="C120" s="65">
        <f t="shared" si="31"/>
        <v>44985</v>
      </c>
      <c r="D120" s="65">
        <f t="shared" si="36"/>
        <v>44986</v>
      </c>
      <c r="E120" s="65">
        <f t="shared" si="21"/>
        <v>44996</v>
      </c>
      <c r="F120" s="65">
        <f t="shared" si="37"/>
        <v>45024</v>
      </c>
      <c r="G120" s="130">
        <f t="shared" si="38"/>
        <v>45025</v>
      </c>
      <c r="H120" s="90"/>
      <c r="I120" s="90"/>
      <c r="J120" s="90"/>
      <c r="K120" s="13"/>
      <c r="L120" s="14"/>
    </row>
    <row r="121" spans="1:12" ht="31.5" customHeight="1" hidden="1">
      <c r="A121" s="110" t="s">
        <v>38</v>
      </c>
      <c r="B121" s="55" t="s">
        <v>141</v>
      </c>
      <c r="C121" s="59">
        <f t="shared" si="31"/>
        <v>44992</v>
      </c>
      <c r="D121" s="59">
        <f t="shared" si="36"/>
        <v>44993</v>
      </c>
      <c r="E121" s="59">
        <f t="shared" si="21"/>
        <v>45003</v>
      </c>
      <c r="F121" s="59">
        <f t="shared" si="37"/>
        <v>45031</v>
      </c>
      <c r="G121" s="111">
        <f t="shared" si="38"/>
        <v>45032</v>
      </c>
      <c r="H121" s="90"/>
      <c r="I121" s="90"/>
      <c r="J121" s="90"/>
      <c r="K121" s="13"/>
      <c r="L121" s="14"/>
    </row>
    <row r="122" spans="1:12" ht="31.5" customHeight="1" hidden="1">
      <c r="A122" s="110" t="s">
        <v>38</v>
      </c>
      <c r="B122" s="55" t="s">
        <v>142</v>
      </c>
      <c r="C122" s="59">
        <f t="shared" si="31"/>
        <v>44999</v>
      </c>
      <c r="D122" s="59">
        <f t="shared" si="36"/>
        <v>45000</v>
      </c>
      <c r="E122" s="59">
        <f t="shared" si="21"/>
        <v>45010</v>
      </c>
      <c r="F122" s="59">
        <f t="shared" si="37"/>
        <v>45038</v>
      </c>
      <c r="G122" s="111">
        <f t="shared" si="38"/>
        <v>45039</v>
      </c>
      <c r="H122" s="90"/>
      <c r="I122" s="90"/>
      <c r="J122" s="90"/>
      <c r="K122" s="13"/>
      <c r="L122" s="14"/>
    </row>
    <row r="123" spans="1:12" ht="31.5" customHeight="1" hidden="1">
      <c r="A123" s="110" t="s">
        <v>38</v>
      </c>
      <c r="B123" s="74" t="s">
        <v>47</v>
      </c>
      <c r="C123" s="65">
        <f t="shared" si="31"/>
        <v>45006</v>
      </c>
      <c r="D123" s="65">
        <f t="shared" si="36"/>
        <v>45007</v>
      </c>
      <c r="E123" s="65">
        <f t="shared" si="21"/>
        <v>45017</v>
      </c>
      <c r="F123" s="65">
        <f t="shared" si="37"/>
        <v>45045</v>
      </c>
      <c r="G123" s="130">
        <f t="shared" si="38"/>
        <v>45046</v>
      </c>
      <c r="H123" s="90"/>
      <c r="I123" s="90"/>
      <c r="J123" s="90"/>
      <c r="K123" s="13"/>
      <c r="L123" s="14"/>
    </row>
    <row r="124" spans="1:12" ht="31.5" customHeight="1" hidden="1" thickTop="1">
      <c r="A124" s="110" t="s">
        <v>38</v>
      </c>
      <c r="B124" s="55" t="s">
        <v>146</v>
      </c>
      <c r="C124" s="59">
        <v>45012</v>
      </c>
      <c r="D124" s="59">
        <f t="shared" si="36"/>
        <v>45013</v>
      </c>
      <c r="E124" s="59">
        <f t="shared" si="21"/>
        <v>45024</v>
      </c>
      <c r="F124" s="59">
        <f t="shared" si="37"/>
        <v>45052</v>
      </c>
      <c r="G124" s="111">
        <f t="shared" si="38"/>
        <v>45053</v>
      </c>
      <c r="H124" s="90"/>
      <c r="I124" s="90"/>
      <c r="J124" s="90"/>
      <c r="K124" s="13"/>
      <c r="L124" s="14"/>
    </row>
    <row r="125" spans="1:12" ht="31.5" customHeight="1" hidden="1">
      <c r="A125" s="110" t="s">
        <v>38</v>
      </c>
      <c r="B125" s="74" t="s">
        <v>147</v>
      </c>
      <c r="C125" s="59">
        <v>45014</v>
      </c>
      <c r="D125" s="59">
        <f t="shared" si="36"/>
        <v>45015</v>
      </c>
      <c r="E125" s="59">
        <f t="shared" si="21"/>
        <v>45031</v>
      </c>
      <c r="F125" s="59">
        <f t="shared" si="37"/>
        <v>45059</v>
      </c>
      <c r="G125" s="111">
        <f aca="true" t="shared" si="39" ref="G125:G132">E125+29</f>
        <v>45060</v>
      </c>
      <c r="H125" s="91"/>
      <c r="I125" s="91"/>
      <c r="J125" s="91"/>
      <c r="K125" s="13"/>
      <c r="L125" s="14"/>
    </row>
    <row r="126" spans="1:12" ht="31.5" customHeight="1" hidden="1">
      <c r="A126" s="110" t="s">
        <v>38</v>
      </c>
      <c r="B126" s="55" t="s">
        <v>143</v>
      </c>
      <c r="C126" s="59">
        <v>45027</v>
      </c>
      <c r="D126" s="59">
        <f t="shared" si="36"/>
        <v>45028</v>
      </c>
      <c r="E126" s="59">
        <f t="shared" si="21"/>
        <v>45038</v>
      </c>
      <c r="F126" s="59">
        <f t="shared" si="37"/>
        <v>45066</v>
      </c>
      <c r="G126" s="111">
        <f t="shared" si="39"/>
        <v>45067</v>
      </c>
      <c r="H126" s="91"/>
      <c r="I126" s="91"/>
      <c r="J126" s="91"/>
      <c r="K126" s="13"/>
      <c r="L126" s="14"/>
    </row>
    <row r="127" spans="1:12" ht="31.5" customHeight="1" hidden="1">
      <c r="A127" s="110" t="s">
        <v>38</v>
      </c>
      <c r="B127" s="55" t="s">
        <v>144</v>
      </c>
      <c r="C127" s="59">
        <f>C126+7</f>
        <v>45034</v>
      </c>
      <c r="D127" s="59">
        <f t="shared" si="36"/>
        <v>45035</v>
      </c>
      <c r="E127" s="59">
        <f t="shared" si="21"/>
        <v>45045</v>
      </c>
      <c r="F127" s="59">
        <f t="shared" si="37"/>
        <v>45073</v>
      </c>
      <c r="G127" s="111">
        <f t="shared" si="39"/>
        <v>45074</v>
      </c>
      <c r="H127" s="91"/>
      <c r="I127" s="91"/>
      <c r="J127" s="91"/>
      <c r="K127" s="13"/>
      <c r="L127" s="14"/>
    </row>
    <row r="128" spans="1:12" ht="31.5" customHeight="1" hidden="1">
      <c r="A128" s="131" t="s">
        <v>38</v>
      </c>
      <c r="B128" s="116" t="s">
        <v>145</v>
      </c>
      <c r="C128" s="58">
        <f>C127+7</f>
        <v>45041</v>
      </c>
      <c r="D128" s="58">
        <f t="shared" si="36"/>
        <v>45042</v>
      </c>
      <c r="E128" s="58">
        <f t="shared" si="21"/>
        <v>45052</v>
      </c>
      <c r="F128" s="58">
        <f t="shared" si="37"/>
        <v>45080</v>
      </c>
      <c r="G128" s="132">
        <f t="shared" si="39"/>
        <v>45081</v>
      </c>
      <c r="H128" s="91"/>
      <c r="I128" s="91"/>
      <c r="J128" s="91"/>
      <c r="K128" s="13"/>
      <c r="L128" s="14"/>
    </row>
    <row r="129" spans="1:12" ht="31.5" customHeight="1" thickBot="1" thickTop="1">
      <c r="A129" s="107" t="s">
        <v>38</v>
      </c>
      <c r="B129" s="134" t="s">
        <v>155</v>
      </c>
      <c r="C129" s="108">
        <v>45380</v>
      </c>
      <c r="D129" s="108">
        <f>C129+1</f>
        <v>45381</v>
      </c>
      <c r="E129" s="108">
        <v>45391</v>
      </c>
      <c r="F129" s="120">
        <f>E129+28</f>
        <v>45419</v>
      </c>
      <c r="G129" s="133">
        <f>F129+28</f>
        <v>45447</v>
      </c>
      <c r="H129" s="118"/>
      <c r="I129" s="118"/>
      <c r="J129" s="118"/>
      <c r="K129" s="13"/>
      <c r="L129" s="14"/>
    </row>
    <row r="130" spans="1:12" ht="31.5" customHeight="1">
      <c r="A130" s="110" t="s">
        <v>38</v>
      </c>
      <c r="B130" s="135" t="s">
        <v>156</v>
      </c>
      <c r="C130" s="59">
        <v>45390</v>
      </c>
      <c r="D130" s="59">
        <f>C130+1</f>
        <v>45391</v>
      </c>
      <c r="E130" s="59">
        <v>45398</v>
      </c>
      <c r="F130" s="108">
        <f>E130+28</f>
        <v>45426</v>
      </c>
      <c r="G130" s="109">
        <f>F130+1</f>
        <v>45427</v>
      </c>
      <c r="H130" s="117"/>
      <c r="I130" s="117"/>
      <c r="J130" s="117"/>
      <c r="K130" s="13"/>
      <c r="L130" s="14"/>
    </row>
    <row r="131" spans="1:12" ht="31.5" customHeight="1">
      <c r="A131" s="110" t="s">
        <v>38</v>
      </c>
      <c r="B131" s="135" t="s">
        <v>157</v>
      </c>
      <c r="C131" s="59">
        <v>45397</v>
      </c>
      <c r="D131" s="59">
        <f>C131+1</f>
        <v>45398</v>
      </c>
      <c r="E131" s="59">
        <v>45405</v>
      </c>
      <c r="F131" s="59">
        <f>E131+28</f>
        <v>45433</v>
      </c>
      <c r="G131" s="111">
        <f t="shared" si="39"/>
        <v>45434</v>
      </c>
      <c r="H131" s="92"/>
      <c r="I131" s="92"/>
      <c r="J131" s="92"/>
      <c r="K131" s="13"/>
      <c r="L131" s="14"/>
    </row>
    <row r="132" spans="1:12" ht="31.5" customHeight="1" thickBot="1">
      <c r="A132" s="112" t="s">
        <v>38</v>
      </c>
      <c r="B132" s="136" t="s">
        <v>158</v>
      </c>
      <c r="C132" s="113">
        <v>45404</v>
      </c>
      <c r="D132" s="113">
        <f>C132+1</f>
        <v>45405</v>
      </c>
      <c r="E132" s="113">
        <v>45412</v>
      </c>
      <c r="F132" s="113">
        <f>E132+28</f>
        <v>45440</v>
      </c>
      <c r="G132" s="115">
        <f t="shared" si="39"/>
        <v>45441</v>
      </c>
      <c r="H132" s="92"/>
      <c r="I132" s="92"/>
      <c r="J132" s="92"/>
      <c r="K132" s="13"/>
      <c r="L132" s="14"/>
    </row>
    <row r="133" spans="1:12" ht="21.75" thickBot="1">
      <c r="A133" s="156" t="s">
        <v>33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8"/>
    </row>
    <row r="134" spans="1:12" ht="21.75" thickBot="1">
      <c r="A134" s="153" t="s">
        <v>34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5"/>
    </row>
    <row r="137" ht="24">
      <c r="B137" s="24" t="s">
        <v>45</v>
      </c>
    </row>
    <row r="138" spans="2:9" ht="24">
      <c r="B138" s="24" t="s">
        <v>42</v>
      </c>
      <c r="I138" s="51"/>
    </row>
    <row r="140" ht="24">
      <c r="B140" s="32" t="s">
        <v>44</v>
      </c>
    </row>
  </sheetData>
  <sheetProtection selectLockedCells="1"/>
  <autoFilter ref="A15:B15"/>
  <mergeCells count="16">
    <mergeCell ref="A134:L134"/>
    <mergeCell ref="A133:L133"/>
    <mergeCell ref="H16:J16"/>
    <mergeCell ref="A13:A14"/>
    <mergeCell ref="C13:D13"/>
    <mergeCell ref="H17:J17"/>
    <mergeCell ref="B13:B14"/>
    <mergeCell ref="C15:D15"/>
    <mergeCell ref="A2:L2"/>
    <mergeCell ref="C5:D5"/>
    <mergeCell ref="A4:L4"/>
    <mergeCell ref="F5:L5"/>
    <mergeCell ref="A5:A6"/>
    <mergeCell ref="D7:E7"/>
    <mergeCell ref="A3:L3"/>
    <mergeCell ref="B5:B6"/>
  </mergeCells>
  <dataValidations count="1">
    <dataValidation type="list" allowBlank="1" showInputMessage="1" showErrorMessage="1" sqref="A16:A33">
      <formula1>CARRIER</formula1>
    </dataValidation>
  </dataValidations>
  <printOptions horizontalCentered="1"/>
  <pageMargins left="0.33" right="0.62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2</v>
      </c>
    </row>
    <row r="2" ht="15.75">
      <c r="A2" t="s">
        <v>3</v>
      </c>
    </row>
    <row r="3" ht="15.75">
      <c r="A3" t="s">
        <v>4</v>
      </c>
    </row>
    <row r="4" ht="15.75">
      <c r="A4" t="s">
        <v>5</v>
      </c>
    </row>
    <row r="5" ht="15.75">
      <c r="A5" t="s">
        <v>6</v>
      </c>
    </row>
    <row r="6" ht="15.75">
      <c r="A6" t="s">
        <v>7</v>
      </c>
    </row>
    <row r="7" ht="15.75">
      <c r="A7" t="s">
        <v>8</v>
      </c>
    </row>
    <row r="8" ht="15.75">
      <c r="A8" t="s">
        <v>0</v>
      </c>
    </row>
    <row r="9" ht="15.75">
      <c r="A9" t="s">
        <v>9</v>
      </c>
    </row>
    <row r="10" ht="15.75">
      <c r="A10" t="s">
        <v>10</v>
      </c>
    </row>
    <row r="11" ht="15.75">
      <c r="A11" t="s">
        <v>11</v>
      </c>
    </row>
    <row r="12" ht="15.75">
      <c r="A12" t="s">
        <v>12</v>
      </c>
    </row>
    <row r="13" ht="15.75">
      <c r="A13" t="s">
        <v>13</v>
      </c>
    </row>
    <row r="14" ht="15.75">
      <c r="A14" t="s">
        <v>1</v>
      </c>
    </row>
    <row r="15" ht="15.75">
      <c r="A15" t="s">
        <v>14</v>
      </c>
    </row>
    <row r="16" ht="15.75">
      <c r="A16" t="s">
        <v>15</v>
      </c>
    </row>
    <row r="17" ht="15.75">
      <c r="A17" t="s">
        <v>16</v>
      </c>
    </row>
    <row r="18" ht="15.75">
      <c r="A18" t="s">
        <v>17</v>
      </c>
    </row>
    <row r="19" ht="15.75">
      <c r="A19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tpecs11@chinaseagroup.com</cp:lastModifiedBy>
  <cp:lastPrinted>2022-09-13T05:48:54Z</cp:lastPrinted>
  <dcterms:created xsi:type="dcterms:W3CDTF">1999-11-25T01:10:24Z</dcterms:created>
  <dcterms:modified xsi:type="dcterms:W3CDTF">2024-03-22T06:56:41Z</dcterms:modified>
  <cp:category/>
  <cp:version/>
  <cp:contentType/>
  <cp:contentStatus/>
</cp:coreProperties>
</file>