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20" firstSheet="1" activeTab="1"/>
  </bookViews>
  <sheets>
    <sheet name="VXXXXX" sheetId="1" state="veryHidden" r:id="rId1"/>
    <sheet name="歐洲 MAIN PORT" sheetId="2" r:id="rId2"/>
    <sheet name="N.EUR" sheetId="3" r:id="rId3"/>
    <sheet name="Sheet1" sheetId="4" state="hidden" r:id="rId4"/>
  </sheets>
  <externalReferences>
    <externalReference r:id="rId7"/>
  </externalReferences>
  <definedNames>
    <definedName name="CARRIER" localSheetId="2">'[1]Sheet1'!$A$1:$A$51</definedName>
    <definedName name="CARRIER">'Sheet1'!$A$1:$A$51</definedName>
  </definedNames>
  <calcPr fullCalcOnLoad="1"/>
</workbook>
</file>

<file path=xl/sharedStrings.xml><?xml version="1.0" encoding="utf-8"?>
<sst xmlns="http://schemas.openxmlformats.org/spreadsheetml/2006/main" count="129" uniqueCount="85">
  <si>
    <t xml:space="preserve"> </t>
  </si>
  <si>
    <t xml:space="preserve">ETA </t>
  </si>
  <si>
    <t>LATE COME</t>
  </si>
  <si>
    <t>ETD</t>
  </si>
  <si>
    <t>OOCL</t>
  </si>
  <si>
    <t>CSCL</t>
  </si>
  <si>
    <t>VESSEL/VOY</t>
  </si>
  <si>
    <t>COSCO</t>
  </si>
  <si>
    <t>KLINE</t>
  </si>
  <si>
    <t>YML</t>
  </si>
  <si>
    <t>HANJIN</t>
  </si>
  <si>
    <t xml:space="preserve">EMC </t>
  </si>
  <si>
    <t xml:space="preserve">MOSK </t>
  </si>
  <si>
    <t>HYUNDAI</t>
  </si>
  <si>
    <t>NYK</t>
  </si>
  <si>
    <t>HAPAG</t>
  </si>
  <si>
    <t>APL</t>
  </si>
  <si>
    <t>MSC</t>
  </si>
  <si>
    <t>MAERSK</t>
  </si>
  <si>
    <t>CMA</t>
  </si>
  <si>
    <t>UASC</t>
  </si>
  <si>
    <t>WANHAI</t>
  </si>
  <si>
    <t>H-SUD</t>
  </si>
  <si>
    <t xml:space="preserve">ANL </t>
  </si>
  <si>
    <t xml:space="preserve">TAIWAN </t>
  </si>
  <si>
    <t xml:space="preserve">ETC </t>
  </si>
  <si>
    <t xml:space="preserve">KHH </t>
  </si>
  <si>
    <t xml:space="preserve">TRANSIT TIME </t>
  </si>
  <si>
    <t>***ABOVE SHIPPING SCHEDULE IS FOR REFERENCE ONLY, ANY UPDATES   &amp; AMENDMENTS WILL NOT BE NOTIFIED !***</t>
  </si>
  <si>
    <t xml:space="preserve">KEL/TXG/KHH </t>
  </si>
  <si>
    <t>CARRIER</t>
  </si>
  <si>
    <t>GOT</t>
  </si>
  <si>
    <t>HELSINKI</t>
  </si>
  <si>
    <t>AARHUS</t>
  </si>
  <si>
    <t>COPENHAGEN</t>
  </si>
  <si>
    <t>TPE</t>
  </si>
  <si>
    <t>ONE</t>
  </si>
  <si>
    <t>YML</t>
  </si>
  <si>
    <t xml:space="preserve">RTM </t>
  </si>
  <si>
    <t xml:space="preserve">HAM </t>
  </si>
  <si>
    <t>ANR</t>
  </si>
  <si>
    <t xml:space="preserve">FXT </t>
  </si>
  <si>
    <t>SOU</t>
  </si>
  <si>
    <t xml:space="preserve">LEH </t>
  </si>
  <si>
    <t>CARRIER</t>
  </si>
  <si>
    <t>VESSEL/VOY</t>
  </si>
  <si>
    <t>ONE</t>
  </si>
  <si>
    <r>
      <t>***</t>
    </r>
    <r>
      <rPr>
        <sz val="24"/>
        <color indexed="10"/>
        <rFont val="細明體"/>
        <family val="3"/>
      </rPr>
      <t>本船期表僅供參考，本公司得隨時更新、修改並不另行通知</t>
    </r>
    <r>
      <rPr>
        <sz val="24"/>
        <color indexed="10"/>
        <rFont val="Times New Roman"/>
        <family val="1"/>
      </rPr>
      <t>***</t>
    </r>
  </si>
  <si>
    <t>29-35 days 
via SIN</t>
  </si>
  <si>
    <t>YML</t>
  </si>
  <si>
    <t>YML</t>
  </si>
  <si>
    <t>EMC</t>
  </si>
  <si>
    <t>MANILA EXPRESS 003W</t>
  </si>
  <si>
    <t>HMM LE HAVRE 012W</t>
  </si>
  <si>
    <t>OSLO</t>
  </si>
  <si>
    <t>ONE INTEGRITY  003W</t>
  </si>
  <si>
    <t xml:space="preserve">Blank Sailing </t>
  </si>
  <si>
    <t>34 days</t>
  </si>
  <si>
    <t xml:space="preserve">DATE </t>
  </si>
  <si>
    <t>CHINA SEA GROUP</t>
  </si>
  <si>
    <t>38 days</t>
  </si>
  <si>
    <t>43days</t>
  </si>
  <si>
    <t>48days</t>
  </si>
  <si>
    <t xml:space="preserve"> 49 days</t>
  </si>
  <si>
    <t>50 days</t>
  </si>
  <si>
    <t>48 days</t>
  </si>
  <si>
    <t>54days</t>
  </si>
  <si>
    <t>39days</t>
  </si>
  <si>
    <t>SINGAPROE EXPRESS V.001W</t>
  </si>
  <si>
    <t>ONE INFINITY V.004W</t>
  </si>
  <si>
    <t>EVER ACME 1295-006W</t>
  </si>
  <si>
    <t>EVER ARIA 1296-007W</t>
  </si>
  <si>
    <t>EVER ART 1298-008W</t>
  </si>
  <si>
    <t>EVER ARM 1299-009W</t>
  </si>
  <si>
    <t>EVER GIVEN 1297-021W</t>
  </si>
  <si>
    <t>TO EUROPE MAIN PORTS SHIPPING SCHEDULE OF May 2024</t>
  </si>
  <si>
    <t>TO NORTH SHIPPING SCHEDULE OF May 2024</t>
  </si>
  <si>
    <t>***本船期表僅供參考，本公司得隨時更新、修改並不另行通知***</t>
  </si>
  <si>
    <t>EVER OUTWIT 1511-019S</t>
  </si>
  <si>
    <t>EVER ORIGIN 1512-020S</t>
  </si>
  <si>
    <t>EVER BREED 1513-084S</t>
  </si>
  <si>
    <t>EVER BLINK 1514-062S</t>
  </si>
  <si>
    <t>DAMIETTA EXPRESS V-001W</t>
  </si>
  <si>
    <t>HMM LE HAVRE V-004W</t>
  </si>
  <si>
    <t xml:space="preserve">Blank Sailing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</si>
</sst>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\&quot;#,##0.00;[Red]&quot;\&quot;\-#,##0.00"/>
    <numFmt numFmtId="177" formatCode="_ * #,##0_ ;_ * &quot;\&quot;&quot;\&quot;&quot;\&quot;&quot;\&quot;&quot;\&quot;\-#,##0_ ;_ * &quot;-&quot;_ ;_ @_ "/>
    <numFmt numFmtId="178" formatCode="m&quot;月&quot;d&quot;日&quot;"/>
    <numFmt numFmtId="179" formatCode="yyyy/mm/dd\ \([$]ddd\);@"/>
  </numFmts>
  <fonts count="109">
    <font>
      <sz val="12"/>
      <name val="Times New Roman"/>
      <family val="1"/>
    </font>
    <font>
      <sz val="12"/>
      <color indexed="8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10"/>
      <name val="Geneva"/>
      <family val="2"/>
    </font>
    <font>
      <sz val="10"/>
      <name val="MS Sans Serif"/>
      <family val="2"/>
    </font>
    <font>
      <sz val="8"/>
      <name val="Arial"/>
      <family val="2"/>
    </font>
    <font>
      <sz val="11"/>
      <name val=" "/>
      <family val="1"/>
    </font>
    <font>
      <sz val="9"/>
      <name val="細明體"/>
      <family val="3"/>
    </font>
    <font>
      <sz val="12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color indexed="54"/>
      <name val="Times New Roman"/>
      <family val="1"/>
    </font>
    <font>
      <b/>
      <sz val="28"/>
      <color indexed="8"/>
      <name val="Times New Roman"/>
      <family val="1"/>
    </font>
    <font>
      <sz val="28"/>
      <color indexed="8"/>
      <name val="Times New Roman"/>
      <family val="1"/>
    </font>
    <font>
      <b/>
      <sz val="24"/>
      <name val="Times New Roman"/>
      <family val="1"/>
    </font>
    <font>
      <b/>
      <sz val="24"/>
      <color indexed="48"/>
      <name val="Times New Roman"/>
      <family val="1"/>
    </font>
    <font>
      <b/>
      <sz val="24"/>
      <color indexed="8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b/>
      <sz val="48"/>
      <name val="Times New Roman"/>
      <family val="1"/>
    </font>
    <font>
      <sz val="48"/>
      <name val="Times New Roman"/>
      <family val="1"/>
    </font>
    <font>
      <b/>
      <sz val="28"/>
      <color indexed="30"/>
      <name val="Times New Roman"/>
      <family val="1"/>
    </font>
    <font>
      <sz val="24"/>
      <color indexed="10"/>
      <name val="Times New Roman"/>
      <family val="1"/>
    </font>
    <font>
      <sz val="24"/>
      <color indexed="10"/>
      <name val="細明體"/>
      <family val="3"/>
    </font>
    <font>
      <sz val="12"/>
      <name val="新細明體"/>
      <family val="1"/>
    </font>
    <font>
      <b/>
      <sz val="30"/>
      <color indexed="10"/>
      <name val="Times New Roman"/>
      <family val="1"/>
    </font>
    <font>
      <b/>
      <sz val="30"/>
      <name val="Times New Roman"/>
      <family val="1"/>
    </font>
    <font>
      <b/>
      <sz val="20"/>
      <name val="Times New Roman"/>
      <family val="1"/>
    </font>
    <font>
      <sz val="24"/>
      <name val="Calibri"/>
      <family val="2"/>
    </font>
    <font>
      <b/>
      <sz val="20"/>
      <name val="微軟正黑體"/>
      <family val="2"/>
    </font>
    <font>
      <sz val="12"/>
      <color indexed="10"/>
      <name val="Times New Roman"/>
      <family val="1"/>
    </font>
    <font>
      <sz val="12"/>
      <color indexed="19"/>
      <name val="Times New Roman"/>
      <family val="1"/>
    </font>
    <font>
      <sz val="12"/>
      <color indexed="62"/>
      <name val="Times New Roman"/>
      <family val="1"/>
    </font>
    <font>
      <b/>
      <sz val="24"/>
      <color indexed="10"/>
      <name val="細明體"/>
      <family val="3"/>
    </font>
    <font>
      <sz val="12"/>
      <color indexed="30"/>
      <name val="Times New Roman"/>
      <family val="1"/>
    </font>
    <font>
      <sz val="24"/>
      <color indexed="14"/>
      <name val="Times New Roman"/>
      <family val="1"/>
    </font>
    <font>
      <b/>
      <sz val="22"/>
      <color indexed="8"/>
      <name val="Times New Roman"/>
      <family val="1"/>
    </font>
    <font>
      <b/>
      <sz val="24"/>
      <color indexed="10"/>
      <name val="Calibri"/>
      <family val="2"/>
    </font>
    <font>
      <b/>
      <sz val="24"/>
      <color indexed="30"/>
      <name val="Calibri"/>
      <family val="2"/>
    </font>
    <font>
      <b/>
      <sz val="24"/>
      <color indexed="19"/>
      <name val="Calibri"/>
      <family val="2"/>
    </font>
    <font>
      <b/>
      <sz val="22"/>
      <color indexed="30"/>
      <name val="Times New Roman"/>
      <family val="1"/>
    </font>
    <font>
      <sz val="22"/>
      <color indexed="8"/>
      <name val="微軟正黑體"/>
      <family val="2"/>
    </font>
    <font>
      <b/>
      <sz val="20"/>
      <color indexed="8"/>
      <name val="微軟正黑體"/>
      <family val="2"/>
    </font>
    <font>
      <b/>
      <sz val="22"/>
      <color indexed="10"/>
      <name val="Times New Roman"/>
      <family val="1"/>
    </font>
    <font>
      <b/>
      <sz val="20"/>
      <color indexed="10"/>
      <name val="微軟正黑體"/>
      <family val="2"/>
    </font>
    <font>
      <sz val="28"/>
      <color indexed="10"/>
      <name val="Calibri"/>
      <family val="2"/>
    </font>
    <font>
      <b/>
      <sz val="36"/>
      <color indexed="10"/>
      <name val="Times New Roman"/>
      <family val="1"/>
    </font>
    <font>
      <b/>
      <sz val="36"/>
      <name val="Times New Roman"/>
      <family val="1"/>
    </font>
    <font>
      <b/>
      <sz val="20"/>
      <color indexed="8"/>
      <name val="Times New Roman"/>
      <family val="1"/>
    </font>
    <font>
      <sz val="20"/>
      <name val="Times New Roman"/>
      <family val="1"/>
    </font>
    <font>
      <b/>
      <sz val="20"/>
      <color indexed="10"/>
      <name val="Times New Roman"/>
      <family val="1"/>
    </font>
    <font>
      <b/>
      <sz val="26"/>
      <color indexed="10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C00000"/>
      <name val="Times New Roman"/>
      <family val="1"/>
    </font>
    <font>
      <sz val="12"/>
      <color theme="6" tint="-0.4999699890613556"/>
      <name val="Times New Roman"/>
      <family val="1"/>
    </font>
    <font>
      <sz val="12"/>
      <color theme="8" tint="-0.4999699890613556"/>
      <name val="Times New Roman"/>
      <family val="1"/>
    </font>
    <font>
      <b/>
      <sz val="24"/>
      <color rgb="FFC00000"/>
      <name val="細明體"/>
      <family val="3"/>
    </font>
    <font>
      <sz val="12"/>
      <color rgb="FF0070C0"/>
      <name val="Times New Roman"/>
      <family val="1"/>
    </font>
    <font>
      <sz val="24"/>
      <color theme="5"/>
      <name val="Times New Roman"/>
      <family val="1"/>
    </font>
    <font>
      <b/>
      <sz val="22"/>
      <color theme="1"/>
      <name val="Times New Roman"/>
      <family val="1"/>
    </font>
    <font>
      <b/>
      <sz val="24"/>
      <color rgb="FFC00000"/>
      <name val="Calibri"/>
      <family val="2"/>
    </font>
    <font>
      <b/>
      <sz val="24"/>
      <color rgb="FF0070C0"/>
      <name val="Calibri"/>
      <family val="2"/>
    </font>
    <font>
      <b/>
      <sz val="24"/>
      <color rgb="FFFF0000"/>
      <name val="Calibri"/>
      <family val="2"/>
    </font>
    <font>
      <b/>
      <sz val="24"/>
      <color theme="6" tint="-0.4999699890613556"/>
      <name val="Calibri"/>
      <family val="2"/>
    </font>
    <font>
      <b/>
      <sz val="22"/>
      <color rgb="FF0070C0"/>
      <name val="Times New Roman"/>
      <family val="1"/>
    </font>
    <font>
      <sz val="22"/>
      <color theme="1"/>
      <name val="微軟正黑體"/>
      <family val="2"/>
    </font>
    <font>
      <b/>
      <sz val="22"/>
      <color rgb="FFC00000"/>
      <name val="Times New Roman"/>
      <family val="1"/>
    </font>
    <font>
      <b/>
      <sz val="20"/>
      <color theme="1"/>
      <name val="微軟正黑體"/>
      <family val="2"/>
    </font>
    <font>
      <b/>
      <sz val="20"/>
      <color rgb="FFFF0000"/>
      <name val="微軟正黑體"/>
      <family val="2"/>
    </font>
    <font>
      <b/>
      <sz val="20"/>
      <color theme="1"/>
      <name val="Times New Roman"/>
      <family val="1"/>
    </font>
    <font>
      <b/>
      <sz val="28"/>
      <color rgb="FF0070C0"/>
      <name val="Times New Roman"/>
      <family val="1"/>
    </font>
    <font>
      <sz val="28"/>
      <color rgb="FFFF0000"/>
      <name val="Calibri"/>
      <family val="2"/>
    </font>
    <font>
      <b/>
      <sz val="36"/>
      <color rgb="FFFF0000"/>
      <name val="Times New Roman"/>
      <family val="1"/>
    </font>
    <font>
      <b/>
      <sz val="28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 style="medium"/>
      <bottom/>
    </border>
    <border>
      <left style="thin"/>
      <right style="thin"/>
      <top style="thin"/>
      <bottom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medium"/>
      <bottom style="medium"/>
    </border>
  </borders>
  <cellStyleXfs count="7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38" fontId="6" fillId="20" borderId="0" applyNumberFormat="0" applyBorder="0" applyAlignment="0" applyProtection="0"/>
    <xf numFmtId="10" fontId="6" fillId="21" borderId="1" applyNumberFormat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77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10" fontId="2" fillId="0" borderId="0" applyFont="0" applyFill="0" applyBorder="0" applyAlignment="0" applyProtection="0"/>
    <xf numFmtId="9" fontId="5" fillId="0" borderId="2" applyNumberFormat="0" applyBorder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22" borderId="0" applyNumberFormat="0" applyBorder="0" applyAlignment="0" applyProtection="0"/>
    <xf numFmtId="0" fontId="73" fillId="0" borderId="3" applyNumberFormat="0" applyFill="0" applyAlignment="0" applyProtection="0"/>
    <xf numFmtId="0" fontId="74" fillId="23" borderId="0" applyNumberFormat="0" applyBorder="0" applyAlignment="0" applyProtection="0"/>
    <xf numFmtId="9" fontId="0" fillId="0" borderId="0" applyFont="0" applyFill="0" applyBorder="0" applyAlignment="0" applyProtection="0"/>
    <xf numFmtId="0" fontId="75" fillId="24" borderId="4" applyNumberFormat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0" fillId="25" borderId="6" applyNumberFormat="0" applyFont="0" applyAlignment="0" applyProtection="0"/>
    <xf numFmtId="0" fontId="77" fillId="0" borderId="0" applyNumberFormat="0" applyFill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2" fillId="0" borderId="9" applyNumberFormat="0" applyFill="0" applyAlignment="0" applyProtection="0"/>
    <xf numFmtId="0" fontId="82" fillId="0" borderId="0" applyNumberFormat="0" applyFill="0" applyBorder="0" applyAlignment="0" applyProtection="0"/>
    <xf numFmtId="0" fontId="83" fillId="32" borderId="4" applyNumberFormat="0" applyAlignment="0" applyProtection="0"/>
    <xf numFmtId="0" fontId="84" fillId="24" borderId="10" applyNumberFormat="0" applyAlignment="0" applyProtection="0"/>
    <xf numFmtId="0" fontId="85" fillId="33" borderId="11" applyNumberFormat="0" applyAlignment="0" applyProtection="0"/>
    <xf numFmtId="0" fontId="86" fillId="34" borderId="0" applyNumberFormat="0" applyBorder="0" applyAlignment="0" applyProtection="0"/>
    <xf numFmtId="0" fontId="87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5" fillId="36" borderId="1" xfId="0" applyFont="1" applyFill="1" applyBorder="1" applyAlignment="1">
      <alignment horizontal="center" vertical="center" shrinkToFit="1"/>
    </xf>
    <xf numFmtId="0" fontId="25" fillId="37" borderId="13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179" fontId="0" fillId="0" borderId="0" xfId="0" applyNumberFormat="1" applyAlignment="1">
      <alignment/>
    </xf>
    <xf numFmtId="0" fontId="21" fillId="36" borderId="16" xfId="0" applyFont="1" applyFill="1" applyBorder="1" applyAlignment="1">
      <alignment horizontal="center" vertical="center" shrinkToFit="1"/>
    </xf>
    <xf numFmtId="0" fontId="21" fillId="36" borderId="16" xfId="0" applyFont="1" applyFill="1" applyBorder="1" applyAlignment="1">
      <alignment horizontal="center" vertical="center"/>
    </xf>
    <xf numFmtId="0" fontId="29" fillId="36" borderId="1" xfId="0" applyFont="1" applyFill="1" applyBorder="1" applyAlignment="1">
      <alignment horizontal="center" vertical="center" shrinkToFit="1"/>
    </xf>
    <xf numFmtId="0" fontId="30" fillId="36" borderId="1" xfId="0" applyFont="1" applyFill="1" applyBorder="1" applyAlignment="1">
      <alignment horizontal="center" vertical="center"/>
    </xf>
    <xf numFmtId="0" fontId="30" fillId="36" borderId="1" xfId="0" applyFont="1" applyFill="1" applyBorder="1" applyAlignment="1">
      <alignment horizontal="center" vertical="center" wrapText="1"/>
    </xf>
    <xf numFmtId="0" fontId="30" fillId="36" borderId="17" xfId="0" applyFont="1" applyFill="1" applyBorder="1" applyAlignment="1">
      <alignment horizontal="center" vertical="center" wrapText="1"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37" borderId="18" xfId="0" applyFont="1" applyFill="1" applyBorder="1" applyAlignment="1">
      <alignment horizontal="center" vertical="center" shrinkToFit="1"/>
    </xf>
    <xf numFmtId="179" fontId="20" fillId="38" borderId="16" xfId="0" applyNumberFormat="1" applyFont="1" applyFill="1" applyBorder="1" applyAlignment="1">
      <alignment horizontal="left" vertical="center" shrinkToFit="1"/>
    </xf>
    <xf numFmtId="179" fontId="94" fillId="38" borderId="16" xfId="0" applyNumberFormat="1" applyFont="1" applyFill="1" applyBorder="1" applyAlignment="1">
      <alignment horizontal="left" vertical="center" shrinkToFit="1"/>
    </xf>
    <xf numFmtId="179" fontId="94" fillId="38" borderId="19" xfId="0" applyNumberFormat="1" applyFont="1" applyFill="1" applyBorder="1" applyAlignment="1">
      <alignment horizontal="left" vertical="center"/>
    </xf>
    <xf numFmtId="0" fontId="94" fillId="0" borderId="20" xfId="0" applyFont="1" applyBorder="1" applyAlignment="1">
      <alignment horizontal="center" vertical="center" shrinkToFi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5" fillId="0" borderId="0" xfId="0" applyFont="1" applyAlignment="1">
      <alignment vertical="center"/>
    </xf>
    <xf numFmtId="0" fontId="97" fillId="0" borderId="0" xfId="0" applyFont="1" applyAlignment="1">
      <alignment/>
    </xf>
    <xf numFmtId="0" fontId="32" fillId="0" borderId="0" xfId="0" applyFont="1" applyAlignment="1">
      <alignment/>
    </xf>
    <xf numFmtId="0" fontId="98" fillId="0" borderId="0" xfId="0" applyFont="1" applyAlignment="1">
      <alignment/>
    </xf>
    <xf numFmtId="179" fontId="20" fillId="38" borderId="1" xfId="0" applyNumberFormat="1" applyFont="1" applyFill="1" applyBorder="1" applyAlignment="1">
      <alignment horizontal="left" vertical="center" shrinkToFit="1"/>
    </xf>
    <xf numFmtId="0" fontId="13" fillId="37" borderId="21" xfId="0" applyFont="1" applyFill="1" applyBorder="1" applyAlignment="1">
      <alignment horizontal="center" vertical="center"/>
    </xf>
    <xf numFmtId="0" fontId="14" fillId="37" borderId="13" xfId="0" applyFont="1" applyFill="1" applyBorder="1" applyAlignment="1">
      <alignment horizontal="center" vertical="center"/>
    </xf>
    <xf numFmtId="0" fontId="94" fillId="0" borderId="18" xfId="0" applyFont="1" applyBorder="1" applyAlignment="1">
      <alignment horizontal="center" vertical="center" shrinkToFit="1"/>
    </xf>
    <xf numFmtId="179" fontId="20" fillId="38" borderId="13" xfId="0" applyNumberFormat="1" applyFont="1" applyFill="1" applyBorder="1" applyAlignment="1">
      <alignment horizontal="left" vertical="center" shrinkToFit="1"/>
    </xf>
    <xf numFmtId="179" fontId="20" fillId="2" borderId="16" xfId="0" applyNumberFormat="1" applyFont="1" applyFill="1" applyBorder="1" applyAlignment="1">
      <alignment horizontal="left" vertical="center" shrinkToFit="1"/>
    </xf>
    <xf numFmtId="179" fontId="31" fillId="2" borderId="16" xfId="0" applyNumberFormat="1" applyFont="1" applyFill="1" applyBorder="1" applyAlignment="1">
      <alignment horizontal="left" vertical="center" shrinkToFit="1"/>
    </xf>
    <xf numFmtId="179" fontId="20" fillId="2" borderId="1" xfId="0" applyNumberFormat="1" applyFont="1" applyFill="1" applyBorder="1" applyAlignment="1">
      <alignment horizontal="left" vertical="center" shrinkToFit="1"/>
    </xf>
    <xf numFmtId="179" fontId="94" fillId="2" borderId="1" xfId="0" applyNumberFormat="1" applyFont="1" applyFill="1" applyBorder="1" applyAlignment="1">
      <alignment horizontal="left" vertical="center" shrinkToFit="1"/>
    </xf>
    <xf numFmtId="179" fontId="99" fillId="2" borderId="1" xfId="0" applyNumberFormat="1" applyFont="1" applyFill="1" applyBorder="1" applyAlignment="1">
      <alignment horizontal="left" vertical="center" shrinkToFit="1"/>
    </xf>
    <xf numFmtId="0" fontId="94" fillId="2" borderId="21" xfId="0" applyFont="1" applyFill="1" applyBorder="1" applyAlignment="1">
      <alignment horizontal="center" vertical="center" shrinkToFit="1"/>
    </xf>
    <xf numFmtId="179" fontId="20" fillId="2" borderId="22" xfId="0" applyNumberFormat="1" applyFont="1" applyFill="1" applyBorder="1" applyAlignment="1">
      <alignment horizontal="left" vertical="center" shrinkToFit="1"/>
    </xf>
    <xf numFmtId="0" fontId="100" fillId="0" borderId="1" xfId="0" applyFont="1" applyBorder="1" applyAlignment="1">
      <alignment horizontal="left"/>
    </xf>
    <xf numFmtId="179" fontId="94" fillId="38" borderId="1" xfId="0" applyNumberFormat="1" applyFont="1" applyFill="1" applyBorder="1" applyAlignment="1">
      <alignment horizontal="left" vertical="center" shrinkToFit="1"/>
    </xf>
    <xf numFmtId="179" fontId="94" fillId="38" borderId="23" xfId="0" applyNumberFormat="1" applyFont="1" applyFill="1" applyBorder="1" applyAlignment="1">
      <alignment horizontal="left" vertical="center" shrinkToFit="1"/>
    </xf>
    <xf numFmtId="179" fontId="20" fillId="38" borderId="23" xfId="0" applyNumberFormat="1" applyFont="1" applyFill="1" applyBorder="1" applyAlignment="1">
      <alignment horizontal="left" vertical="center" shrinkToFit="1"/>
    </xf>
    <xf numFmtId="179" fontId="31" fillId="38" borderId="16" xfId="0" applyNumberFormat="1" applyFont="1" applyFill="1" applyBorder="1" applyAlignment="1">
      <alignment horizontal="left" vertical="center" shrinkToFit="1"/>
    </xf>
    <xf numFmtId="0" fontId="94" fillId="4" borderId="18" xfId="0" applyFont="1" applyFill="1" applyBorder="1" applyAlignment="1">
      <alignment horizontal="center" vertical="center" shrinkToFit="1"/>
    </xf>
    <xf numFmtId="179" fontId="20" fillId="4" borderId="16" xfId="0" applyNumberFormat="1" applyFont="1" applyFill="1" applyBorder="1" applyAlignment="1">
      <alignment horizontal="left" vertical="center" shrinkToFit="1"/>
    </xf>
    <xf numFmtId="179" fontId="20" fillId="4" borderId="1" xfId="0" applyNumberFormat="1" applyFont="1" applyFill="1" applyBorder="1" applyAlignment="1">
      <alignment horizontal="left" vertical="center" shrinkToFit="1"/>
    </xf>
    <xf numFmtId="179" fontId="94" fillId="4" borderId="19" xfId="0" applyNumberFormat="1" applyFont="1" applyFill="1" applyBorder="1" applyAlignment="1">
      <alignment horizontal="left" vertical="center"/>
    </xf>
    <xf numFmtId="179" fontId="94" fillId="4" borderId="1" xfId="0" applyNumberFormat="1" applyFont="1" applyFill="1" applyBorder="1" applyAlignment="1">
      <alignment horizontal="left" vertical="center" shrinkToFit="1"/>
    </xf>
    <xf numFmtId="179" fontId="99" fillId="4" borderId="1" xfId="0" applyNumberFormat="1" applyFont="1" applyFill="1" applyBorder="1" applyAlignment="1">
      <alignment horizontal="left" vertical="center" shrinkToFit="1"/>
    </xf>
    <xf numFmtId="179" fontId="94" fillId="4" borderId="16" xfId="0" applyNumberFormat="1" applyFont="1" applyFill="1" applyBorder="1" applyAlignment="1">
      <alignment horizontal="left" vertical="center" shrinkToFit="1"/>
    </xf>
    <xf numFmtId="179" fontId="101" fillId="4" borderId="1" xfId="0" applyNumberFormat="1" applyFont="1" applyFill="1" applyBorder="1" applyAlignment="1">
      <alignment horizontal="left" vertical="center" shrinkToFit="1"/>
    </xf>
    <xf numFmtId="0" fontId="102" fillId="2" borderId="1" xfId="0" applyFont="1" applyFill="1" applyBorder="1" applyAlignment="1">
      <alignment horizontal="left"/>
    </xf>
    <xf numFmtId="179" fontId="101" fillId="2" borderId="1" xfId="0" applyNumberFormat="1" applyFont="1" applyFill="1" applyBorder="1" applyAlignment="1">
      <alignment horizontal="left" vertical="center" shrinkToFit="1"/>
    </xf>
    <xf numFmtId="179" fontId="20" fillId="2" borderId="17" xfId="0" applyNumberFormat="1" applyFont="1" applyFill="1" applyBorder="1" applyAlignment="1">
      <alignment horizontal="left" vertical="center"/>
    </xf>
    <xf numFmtId="179" fontId="94" fillId="2" borderId="17" xfId="0" applyNumberFormat="1" applyFont="1" applyFill="1" applyBorder="1" applyAlignment="1">
      <alignment horizontal="left" vertical="center"/>
    </xf>
    <xf numFmtId="179" fontId="99" fillId="2" borderId="17" xfId="0" applyNumberFormat="1" applyFont="1" applyFill="1" applyBorder="1" applyAlignment="1">
      <alignment horizontal="left" vertical="center"/>
    </xf>
    <xf numFmtId="179" fontId="20" fillId="2" borderId="24" xfId="0" applyNumberFormat="1" applyFont="1" applyFill="1" applyBorder="1" applyAlignment="1">
      <alignment horizontal="left" vertical="center" shrinkToFit="1"/>
    </xf>
    <xf numFmtId="179" fontId="101" fillId="2" borderId="24" xfId="0" applyNumberFormat="1" applyFont="1" applyFill="1" applyBorder="1" applyAlignment="1">
      <alignment horizontal="left" vertical="center" shrinkToFit="1"/>
    </xf>
    <xf numFmtId="179" fontId="94" fillId="2" borderId="24" xfId="0" applyNumberFormat="1" applyFont="1" applyFill="1" applyBorder="1" applyAlignment="1">
      <alignment horizontal="left" vertical="center" shrinkToFit="1"/>
    </xf>
    <xf numFmtId="179" fontId="20" fillId="2" borderId="25" xfId="0" applyNumberFormat="1" applyFont="1" applyFill="1" applyBorder="1" applyAlignment="1">
      <alignment horizontal="left" vertical="center"/>
    </xf>
    <xf numFmtId="179" fontId="31" fillId="2" borderId="1" xfId="0" applyNumberFormat="1" applyFont="1" applyFill="1" applyBorder="1" applyAlignment="1">
      <alignment horizontal="left" vertical="center" shrinkToFit="1"/>
    </xf>
    <xf numFmtId="0" fontId="103" fillId="2" borderId="1" xfId="0" applyFont="1" applyFill="1" applyBorder="1" applyAlignment="1">
      <alignment horizontal="left"/>
    </xf>
    <xf numFmtId="0" fontId="33" fillId="2" borderId="1" xfId="0" applyFont="1" applyFill="1" applyBorder="1" applyAlignment="1">
      <alignment horizontal="left"/>
    </xf>
    <xf numFmtId="0" fontId="94" fillId="2" borderId="26" xfId="0" applyFont="1" applyFill="1" applyBorder="1" applyAlignment="1">
      <alignment horizontal="center" vertical="center" shrinkToFit="1"/>
    </xf>
    <xf numFmtId="0" fontId="33" fillId="2" borderId="24" xfId="0" applyFont="1" applyFill="1" applyBorder="1" applyAlignment="1">
      <alignment horizontal="left"/>
    </xf>
    <xf numFmtId="179" fontId="31" fillId="2" borderId="24" xfId="0" applyNumberFormat="1" applyFont="1" applyFill="1" applyBorder="1" applyAlignment="1">
      <alignment horizontal="left" vertical="center" shrinkToFit="1"/>
    </xf>
    <xf numFmtId="179" fontId="31" fillId="38" borderId="1" xfId="0" applyNumberFormat="1" applyFont="1" applyFill="1" applyBorder="1" applyAlignment="1">
      <alignment horizontal="left" vertical="center" shrinkToFit="1"/>
    </xf>
    <xf numFmtId="179" fontId="94" fillId="4" borderId="1" xfId="0" applyNumberFormat="1" applyFont="1" applyFill="1" applyBorder="1" applyAlignment="1">
      <alignment horizontal="left" vertical="center"/>
    </xf>
    <xf numFmtId="179" fontId="31" fillId="4" borderId="1" xfId="0" applyNumberFormat="1" applyFont="1" applyFill="1" applyBorder="1" applyAlignment="1">
      <alignment horizontal="left" vertical="center" shrinkToFit="1"/>
    </xf>
    <xf numFmtId="179" fontId="94" fillId="38" borderId="17" xfId="0" applyNumberFormat="1" applyFont="1" applyFill="1" applyBorder="1" applyAlignment="1">
      <alignment horizontal="left" vertical="center"/>
    </xf>
    <xf numFmtId="179" fontId="94" fillId="4" borderId="17" xfId="0" applyNumberFormat="1" applyFont="1" applyFill="1" applyBorder="1" applyAlignment="1">
      <alignment horizontal="left" vertical="center"/>
    </xf>
    <xf numFmtId="0" fontId="94" fillId="2" borderId="18" xfId="0" applyFont="1" applyFill="1" applyBorder="1" applyAlignment="1">
      <alignment horizontal="center" vertical="center" shrinkToFit="1"/>
    </xf>
    <xf numFmtId="0" fontId="94" fillId="0" borderId="27" xfId="0" applyFont="1" applyBorder="1" applyAlignment="1">
      <alignment horizontal="center" vertical="center" shrinkToFit="1"/>
    </xf>
    <xf numFmtId="179" fontId="20" fillId="38" borderId="24" xfId="0" applyNumberFormat="1" applyFont="1" applyFill="1" applyBorder="1" applyAlignment="1">
      <alignment horizontal="left" vertical="center" shrinkToFit="1"/>
    </xf>
    <xf numFmtId="179" fontId="94" fillId="38" borderId="24" xfId="0" applyNumberFormat="1" applyFont="1" applyFill="1" applyBorder="1" applyAlignment="1">
      <alignment horizontal="left" vertical="center" shrinkToFit="1"/>
    </xf>
    <xf numFmtId="179" fontId="94" fillId="38" borderId="25" xfId="0" applyNumberFormat="1" applyFont="1" applyFill="1" applyBorder="1" applyAlignment="1">
      <alignment horizontal="left" vertical="center"/>
    </xf>
    <xf numFmtId="0" fontId="94" fillId="0" borderId="28" xfId="0" applyFont="1" applyBorder="1" applyAlignment="1">
      <alignment horizontal="center" vertical="center" shrinkToFit="1"/>
    </xf>
    <xf numFmtId="179" fontId="94" fillId="38" borderId="29" xfId="0" applyNumberFormat="1" applyFont="1" applyFill="1" applyBorder="1" applyAlignment="1">
      <alignment horizontal="left" vertical="center"/>
    </xf>
    <xf numFmtId="0" fontId="94" fillId="38" borderId="21" xfId="0" applyFont="1" applyFill="1" applyBorder="1" applyAlignment="1">
      <alignment horizontal="center" vertical="center" shrinkToFit="1"/>
    </xf>
    <xf numFmtId="179" fontId="94" fillId="38" borderId="13" xfId="0" applyNumberFormat="1" applyFont="1" applyFill="1" applyBorder="1" applyAlignment="1">
      <alignment horizontal="left" vertical="center"/>
    </xf>
    <xf numFmtId="179" fontId="31" fillId="38" borderId="13" xfId="0" applyNumberFormat="1" applyFont="1" applyFill="1" applyBorder="1" applyAlignment="1">
      <alignment horizontal="left" vertical="center" shrinkToFit="1"/>
    </xf>
    <xf numFmtId="179" fontId="94" fillId="38" borderId="13" xfId="0" applyNumberFormat="1" applyFont="1" applyFill="1" applyBorder="1" applyAlignment="1">
      <alignment horizontal="left" vertical="center" shrinkToFit="1"/>
    </xf>
    <xf numFmtId="179" fontId="94" fillId="38" borderId="15" xfId="0" applyNumberFormat="1" applyFont="1" applyFill="1" applyBorder="1" applyAlignment="1">
      <alignment horizontal="left" vertical="center"/>
    </xf>
    <xf numFmtId="0" fontId="94" fillId="4" borderId="27" xfId="0" applyFont="1" applyFill="1" applyBorder="1" applyAlignment="1">
      <alignment horizontal="center" vertical="center" shrinkToFit="1"/>
    </xf>
    <xf numFmtId="179" fontId="20" fillId="4" borderId="24" xfId="0" applyNumberFormat="1" applyFont="1" applyFill="1" applyBorder="1" applyAlignment="1">
      <alignment horizontal="left" vertical="center" shrinkToFit="1"/>
    </xf>
    <xf numFmtId="179" fontId="94" fillId="4" borderId="24" xfId="0" applyNumberFormat="1" applyFont="1" applyFill="1" applyBorder="1" applyAlignment="1">
      <alignment horizontal="left" vertical="center"/>
    </xf>
    <xf numFmtId="179" fontId="101" fillId="4" borderId="24" xfId="0" applyNumberFormat="1" applyFont="1" applyFill="1" applyBorder="1" applyAlignment="1">
      <alignment horizontal="left" vertical="center" shrinkToFit="1"/>
    </xf>
    <xf numFmtId="179" fontId="31" fillId="4" borderId="24" xfId="0" applyNumberFormat="1" applyFont="1" applyFill="1" applyBorder="1" applyAlignment="1">
      <alignment horizontal="left" vertical="center" shrinkToFit="1"/>
    </xf>
    <xf numFmtId="179" fontId="94" fillId="4" borderId="24" xfId="0" applyNumberFormat="1" applyFont="1" applyFill="1" applyBorder="1" applyAlignment="1">
      <alignment horizontal="left" vertical="center" shrinkToFit="1"/>
    </xf>
    <xf numFmtId="179" fontId="94" fillId="4" borderId="25" xfId="0" applyNumberFormat="1" applyFont="1" applyFill="1" applyBorder="1" applyAlignment="1">
      <alignment horizontal="left" vertical="center"/>
    </xf>
    <xf numFmtId="0" fontId="94" fillId="4" borderId="20" xfId="0" applyFont="1" applyFill="1" applyBorder="1" applyAlignment="1">
      <alignment horizontal="center" vertical="center" shrinkToFit="1"/>
    </xf>
    <xf numFmtId="179" fontId="94" fillId="4" borderId="16" xfId="0" applyNumberFormat="1" applyFont="1" applyFill="1" applyBorder="1" applyAlignment="1">
      <alignment horizontal="left" vertical="center"/>
    </xf>
    <xf numFmtId="179" fontId="94" fillId="4" borderId="29" xfId="0" applyNumberFormat="1" applyFont="1" applyFill="1" applyBorder="1" applyAlignment="1">
      <alignment horizontal="left" vertical="center"/>
    </xf>
    <xf numFmtId="0" fontId="94" fillId="4" borderId="30" xfId="0" applyFont="1" applyFill="1" applyBorder="1" applyAlignment="1">
      <alignment horizontal="center" vertical="center" shrinkToFit="1"/>
    </xf>
    <xf numFmtId="179" fontId="20" fillId="4" borderId="31" xfId="0" applyNumberFormat="1" applyFont="1" applyFill="1" applyBorder="1" applyAlignment="1">
      <alignment horizontal="left" vertical="center" shrinkToFit="1"/>
    </xf>
    <xf numFmtId="179" fontId="94" fillId="4" borderId="31" xfId="0" applyNumberFormat="1" applyFont="1" applyFill="1" applyBorder="1" applyAlignment="1">
      <alignment horizontal="left" vertical="center"/>
    </xf>
    <xf numFmtId="179" fontId="99" fillId="4" borderId="31" xfId="0" applyNumberFormat="1" applyFont="1" applyFill="1" applyBorder="1" applyAlignment="1">
      <alignment horizontal="left" vertical="center" shrinkToFit="1"/>
    </xf>
    <xf numFmtId="0" fontId="94" fillId="2" borderId="30" xfId="0" applyFont="1" applyFill="1" applyBorder="1" applyAlignment="1">
      <alignment horizontal="center" vertical="center" shrinkToFit="1"/>
    </xf>
    <xf numFmtId="179" fontId="20" fillId="2" borderId="31" xfId="0" applyNumberFormat="1" applyFont="1" applyFill="1" applyBorder="1" applyAlignment="1">
      <alignment horizontal="left" vertical="center" shrinkToFit="1"/>
    </xf>
    <xf numFmtId="179" fontId="94" fillId="2" borderId="31" xfId="0" applyNumberFormat="1" applyFont="1" applyFill="1" applyBorder="1" applyAlignment="1">
      <alignment horizontal="left" vertical="center" shrinkToFit="1"/>
    </xf>
    <xf numFmtId="179" fontId="101" fillId="2" borderId="31" xfId="0" applyNumberFormat="1" applyFont="1" applyFill="1" applyBorder="1" applyAlignment="1">
      <alignment horizontal="left" vertical="center" shrinkToFit="1"/>
    </xf>
    <xf numFmtId="179" fontId="94" fillId="2" borderId="32" xfId="0" applyNumberFormat="1" applyFont="1" applyFill="1" applyBorder="1" applyAlignment="1">
      <alignment horizontal="left" vertical="center"/>
    </xf>
    <xf numFmtId="0" fontId="94" fillId="0" borderId="16" xfId="0" applyFont="1" applyBorder="1" applyAlignment="1">
      <alignment horizontal="left" vertical="center"/>
    </xf>
    <xf numFmtId="0" fontId="94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0" fontId="20" fillId="38" borderId="13" xfId="0" applyFont="1" applyFill="1" applyBorder="1" applyAlignment="1">
      <alignment horizontal="left" vertical="center"/>
    </xf>
    <xf numFmtId="0" fontId="20" fillId="4" borderId="16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left" vertical="center"/>
    </xf>
    <xf numFmtId="0" fontId="20" fillId="4" borderId="31" xfId="0" applyFont="1" applyFill="1" applyBorder="1" applyAlignment="1">
      <alignment horizontal="left" vertical="center"/>
    </xf>
    <xf numFmtId="0" fontId="94" fillId="4" borderId="24" xfId="0" applyFont="1" applyFill="1" applyBorder="1" applyAlignment="1">
      <alignment horizontal="left" vertical="center"/>
    </xf>
    <xf numFmtId="0" fontId="94" fillId="4" borderId="1" xfId="0" applyFont="1" applyFill="1" applyBorder="1" applyAlignment="1">
      <alignment horizontal="left" vertical="center"/>
    </xf>
    <xf numFmtId="0" fontId="94" fillId="2" borderId="1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left" vertical="center"/>
    </xf>
    <xf numFmtId="0" fontId="20" fillId="2" borderId="31" xfId="0" applyFont="1" applyFill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14" fontId="51" fillId="0" borderId="0" xfId="0" applyNumberFormat="1" applyFont="1" applyAlignment="1">
      <alignment horizontal="left" vertical="center"/>
    </xf>
    <xf numFmtId="179" fontId="94" fillId="38" borderId="17" xfId="0" applyNumberFormat="1" applyFont="1" applyFill="1" applyBorder="1" applyAlignment="1">
      <alignment horizontal="left" vertical="center" shrinkToFit="1"/>
    </xf>
    <xf numFmtId="0" fontId="93" fillId="37" borderId="27" xfId="0" applyFont="1" applyFill="1" applyBorder="1" applyAlignment="1">
      <alignment horizontal="center" vertical="center" shrinkToFit="1"/>
    </xf>
    <xf numFmtId="178" fontId="12" fillId="37" borderId="33" xfId="0" applyNumberFormat="1" applyFont="1" applyFill="1" applyBorder="1" applyAlignment="1">
      <alignment horizontal="center" vertical="center" shrinkToFit="1"/>
    </xf>
    <xf numFmtId="0" fontId="16" fillId="37" borderId="33" xfId="0" applyFont="1" applyFill="1" applyBorder="1" applyAlignment="1">
      <alignment horizontal="center" vertical="center" shrinkToFit="1"/>
    </xf>
    <xf numFmtId="0" fontId="16" fillId="37" borderId="34" xfId="0" applyFont="1" applyFill="1" applyBorder="1" applyAlignment="1">
      <alignment horizontal="center" vertical="center" shrinkToFit="1"/>
    </xf>
    <xf numFmtId="179" fontId="31" fillId="38" borderId="24" xfId="0" applyNumberFormat="1" applyFont="1" applyFill="1" applyBorder="1" applyAlignment="1">
      <alignment horizontal="left" vertical="center" shrinkToFit="1"/>
    </xf>
    <xf numFmtId="179" fontId="104" fillId="38" borderId="24" xfId="0" applyNumberFormat="1" applyFont="1" applyFill="1" applyBorder="1" applyAlignment="1">
      <alignment horizontal="left" vertical="center" shrinkToFit="1"/>
    </xf>
    <xf numFmtId="179" fontId="104" fillId="38" borderId="25" xfId="0" applyNumberFormat="1" applyFont="1" applyFill="1" applyBorder="1" applyAlignment="1">
      <alignment horizontal="left" vertical="center" shrinkToFit="1"/>
    </xf>
    <xf numFmtId="179" fontId="104" fillId="38" borderId="1" xfId="0" applyNumberFormat="1" applyFont="1" applyFill="1" applyBorder="1" applyAlignment="1">
      <alignment horizontal="left" vertical="center" shrinkToFit="1"/>
    </xf>
    <xf numFmtId="0" fontId="31" fillId="21" borderId="16" xfId="0" applyFont="1" applyFill="1" applyBorder="1" applyAlignment="1">
      <alignment horizontal="center" vertical="center" shrinkToFit="1"/>
    </xf>
    <xf numFmtId="0" fontId="31" fillId="21" borderId="16" xfId="0" applyFont="1" applyFill="1" applyBorder="1" applyAlignment="1">
      <alignment horizontal="center"/>
    </xf>
    <xf numFmtId="0" fontId="31" fillId="21" borderId="23" xfId="0" applyFont="1" applyFill="1" applyBorder="1" applyAlignment="1">
      <alignment horizontal="center" vertical="center"/>
    </xf>
    <xf numFmtId="0" fontId="31" fillId="21" borderId="23" xfId="0" applyFont="1" applyFill="1" applyBorder="1" applyAlignment="1">
      <alignment horizontal="center" vertical="center" shrinkToFit="1"/>
    </xf>
    <xf numFmtId="0" fontId="31" fillId="21" borderId="29" xfId="0" applyFont="1" applyFill="1" applyBorder="1" applyAlignment="1">
      <alignment horizontal="center" vertical="center"/>
    </xf>
    <xf numFmtId="179" fontId="31" fillId="38" borderId="23" xfId="0" applyNumberFormat="1" applyFont="1" applyFill="1" applyBorder="1" applyAlignment="1">
      <alignment horizontal="left" vertical="center" shrinkToFit="1"/>
    </xf>
    <xf numFmtId="0" fontId="105" fillId="37" borderId="35" xfId="0" applyFont="1" applyFill="1" applyBorder="1" applyAlignment="1">
      <alignment horizontal="center" vertical="center"/>
    </xf>
    <xf numFmtId="0" fontId="105" fillId="37" borderId="36" xfId="0" applyFont="1" applyFill="1" applyBorder="1" applyAlignment="1">
      <alignment horizontal="center" vertical="center"/>
    </xf>
    <xf numFmtId="0" fontId="26" fillId="0" borderId="37" xfId="0" applyFont="1" applyBorder="1" applyAlignment="1">
      <alignment horizontal="center" vertical="center" shrinkToFit="1"/>
    </xf>
    <xf numFmtId="0" fontId="26" fillId="0" borderId="38" xfId="0" applyFont="1" applyBorder="1" applyAlignment="1">
      <alignment horizontal="center" vertical="center" shrinkToFit="1"/>
    </xf>
    <xf numFmtId="0" fontId="106" fillId="0" borderId="2" xfId="0" applyFont="1" applyBorder="1" applyAlignment="1">
      <alignment horizontal="center" vertical="center" shrinkToFit="1"/>
    </xf>
    <xf numFmtId="0" fontId="107" fillId="0" borderId="0" xfId="0" applyFont="1" applyAlignment="1">
      <alignment horizontal="center" vertical="center"/>
    </xf>
    <xf numFmtId="0" fontId="15" fillId="36" borderId="20" xfId="0" applyFont="1" applyFill="1" applyBorder="1" applyAlignment="1">
      <alignment horizontal="center" vertical="center"/>
    </xf>
    <xf numFmtId="0" fontId="15" fillId="36" borderId="18" xfId="0" applyFont="1" applyFill="1" applyBorder="1" applyAlignment="1">
      <alignment horizontal="center" vertical="center"/>
    </xf>
    <xf numFmtId="0" fontId="21" fillId="36" borderId="16" xfId="0" applyFont="1" applyFill="1" applyBorder="1" applyAlignment="1">
      <alignment horizontal="center" vertical="center"/>
    </xf>
    <xf numFmtId="0" fontId="21" fillId="36" borderId="1" xfId="0" applyFont="1" applyFill="1" applyBorder="1" applyAlignment="1">
      <alignment horizontal="center" vertical="center"/>
    </xf>
    <xf numFmtId="0" fontId="23" fillId="35" borderId="39" xfId="0" applyFont="1" applyFill="1" applyBorder="1" applyAlignment="1">
      <alignment horizontal="center" vertical="center"/>
    </xf>
    <xf numFmtId="0" fontId="23" fillId="35" borderId="2" xfId="0" applyFont="1" applyFill="1" applyBorder="1" applyAlignment="1">
      <alignment horizontal="center" vertical="center"/>
    </xf>
    <xf numFmtId="0" fontId="24" fillId="35" borderId="2" xfId="0" applyFont="1" applyFill="1" applyBorder="1" applyAlignment="1">
      <alignment/>
    </xf>
    <xf numFmtId="0" fontId="26" fillId="0" borderId="40" xfId="0" applyFont="1" applyBorder="1" applyAlignment="1">
      <alignment horizontal="center" vertical="center" shrinkToFit="1"/>
    </xf>
    <xf numFmtId="0" fontId="26" fillId="0" borderId="41" xfId="0" applyFont="1" applyBorder="1" applyAlignment="1">
      <alignment horizontal="center" vertical="center" shrinkToFit="1"/>
    </xf>
    <xf numFmtId="0" fontId="26" fillId="0" borderId="42" xfId="0" applyFont="1" applyBorder="1" applyAlignment="1">
      <alignment horizontal="center" vertical="center" shrinkToFit="1"/>
    </xf>
    <xf numFmtId="0" fontId="11" fillId="36" borderId="43" xfId="0" applyFont="1" applyFill="1" applyBorder="1" applyAlignment="1">
      <alignment horizontal="center"/>
    </xf>
    <xf numFmtId="0" fontId="11" fillId="36" borderId="44" xfId="0" applyFont="1" applyFill="1" applyBorder="1" applyAlignment="1">
      <alignment horizontal="center"/>
    </xf>
    <xf numFmtId="0" fontId="11" fillId="36" borderId="45" xfId="0" applyFont="1" applyFill="1" applyBorder="1" applyAlignment="1">
      <alignment horizontal="center"/>
    </xf>
    <xf numFmtId="0" fontId="108" fillId="0" borderId="38" xfId="0" applyFont="1" applyBorder="1" applyAlignment="1">
      <alignment horizontal="center" vertical="center"/>
    </xf>
    <xf numFmtId="0" fontId="108" fillId="0" borderId="0" xfId="0" applyFont="1" applyAlignment="1">
      <alignment horizontal="center" vertical="center"/>
    </xf>
    <xf numFmtId="0" fontId="55" fillId="0" borderId="46" xfId="0" applyFont="1" applyBorder="1" applyAlignment="1">
      <alignment horizontal="center" vertical="center" shrinkToFit="1"/>
    </xf>
    <xf numFmtId="0" fontId="55" fillId="0" borderId="0" xfId="0" applyFont="1" applyAlignment="1">
      <alignment horizontal="center" vertical="center" shrinkToFit="1"/>
    </xf>
    <xf numFmtId="0" fontId="54" fillId="0" borderId="28" xfId="0" applyFont="1" applyBorder="1" applyAlignment="1">
      <alignment horizontal="center" vertical="center" shrinkToFit="1"/>
    </xf>
    <xf numFmtId="0" fontId="54" fillId="0" borderId="23" xfId="0" applyFont="1" applyBorder="1" applyAlignment="1">
      <alignment horizontal="center" vertical="center" shrinkToFit="1"/>
    </xf>
    <xf numFmtId="0" fontId="54" fillId="0" borderId="29" xfId="0" applyFont="1" applyBorder="1" applyAlignment="1">
      <alignment horizontal="center" vertical="center" shrinkToFit="1"/>
    </xf>
    <xf numFmtId="0" fontId="17" fillId="37" borderId="47" xfId="0" applyFont="1" applyFill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9" fillId="21" borderId="20" xfId="0" applyFont="1" applyFill="1" applyBorder="1" applyAlignment="1">
      <alignment horizontal="center" vertical="center"/>
    </xf>
    <xf numFmtId="0" fontId="19" fillId="21" borderId="28" xfId="0" applyFont="1" applyFill="1" applyBorder="1" applyAlignment="1">
      <alignment horizontal="center" vertical="center"/>
    </xf>
    <xf numFmtId="0" fontId="31" fillId="21" borderId="16" xfId="0" applyFont="1" applyFill="1" applyBorder="1" applyAlignment="1">
      <alignment horizontal="center" vertical="center"/>
    </xf>
    <xf numFmtId="0" fontId="31" fillId="21" borderId="23" xfId="0" applyFont="1" applyFill="1" applyBorder="1" applyAlignment="1">
      <alignment horizontal="center" vertical="center"/>
    </xf>
    <xf numFmtId="0" fontId="31" fillId="21" borderId="16" xfId="0" applyFont="1" applyFill="1" applyBorder="1" applyAlignment="1">
      <alignment horizontal="center"/>
    </xf>
    <xf numFmtId="0" fontId="53" fillId="0" borderId="16" xfId="0" applyFont="1" applyBorder="1" applyAlignment="1">
      <alignment/>
    </xf>
    <xf numFmtId="0" fontId="53" fillId="0" borderId="19" xfId="0" applyFont="1" applyBorder="1" applyAlignment="1">
      <alignment/>
    </xf>
    <xf numFmtId="0" fontId="21" fillId="35" borderId="47" xfId="0" applyFont="1" applyFill="1" applyBorder="1" applyAlignment="1">
      <alignment horizontal="center" vertical="center"/>
    </xf>
    <xf numFmtId="0" fontId="22" fillId="0" borderId="33" xfId="0" applyFont="1" applyBorder="1" applyAlignment="1">
      <alignment/>
    </xf>
    <xf numFmtId="0" fontId="22" fillId="0" borderId="34" xfId="0" applyFont="1" applyBorder="1" applyAlignment="1">
      <alignment/>
    </xf>
  </cellXfs>
  <cellStyles count="6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Grey" xfId="33"/>
    <cellStyle name="Input [yellow]" xfId="34"/>
    <cellStyle name="Milliers [0]_AR1194" xfId="35"/>
    <cellStyle name="Milliers_AR1194" xfId="36"/>
    <cellStyle name="MonAtaire [0]_AR1194" xfId="37"/>
    <cellStyle name="MonAtaire_AR1194" xfId="38"/>
    <cellStyle name="Mon彋aire [0]_AR1194" xfId="39"/>
    <cellStyle name="Mon彋aire_AR1194" xfId="40"/>
    <cellStyle name="Normal - Style1" xfId="41"/>
    <cellStyle name="Normal 2" xfId="42"/>
    <cellStyle name="Normal_495ALL" xfId="43"/>
    <cellStyle name="Percent [2]" xfId="44"/>
    <cellStyle name="PERCENTAGE" xfId="45"/>
    <cellStyle name="?_97BASE" xfId="46"/>
    <cellStyle name="一般 2" xfId="47"/>
    <cellStyle name="Comma" xfId="48"/>
    <cellStyle name="Comma [0]" xfId="49"/>
    <cellStyle name="中等" xfId="50"/>
    <cellStyle name="合計" xfId="51"/>
    <cellStyle name="好" xfId="52"/>
    <cellStyle name="Percent" xfId="53"/>
    <cellStyle name="計算方式" xfId="54"/>
    <cellStyle name="常规_CQB2000" xfId="55"/>
    <cellStyle name="Currency" xfId="56"/>
    <cellStyle name="Currency [0]" xfId="57"/>
    <cellStyle name="連結的儲存格" xfId="58"/>
    <cellStyle name="備註" xfId="59"/>
    <cellStyle name="說明文字" xfId="60"/>
    <cellStyle name="輔色1" xfId="61"/>
    <cellStyle name="輔色2" xfId="62"/>
    <cellStyle name="輔色3" xfId="63"/>
    <cellStyle name="輔色4" xfId="64"/>
    <cellStyle name="輔色5" xfId="65"/>
    <cellStyle name="輔色6" xfId="66"/>
    <cellStyle name="標題" xfId="67"/>
    <cellStyle name="標題 1" xfId="68"/>
    <cellStyle name="標題 2" xfId="69"/>
    <cellStyle name="標題 3" xfId="70"/>
    <cellStyle name="標題 4" xfId="71"/>
    <cellStyle name="輸入" xfId="72"/>
    <cellStyle name="輸出" xfId="73"/>
    <cellStyle name="檢查儲存格" xfId="74"/>
    <cellStyle name="壞" xfId="75"/>
    <cellStyle name="警告文字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400050</xdr:rowOff>
    </xdr:from>
    <xdr:to>
      <xdr:col>2</xdr:col>
      <xdr:colOff>104775</xdr:colOff>
      <xdr:row>2</xdr:row>
      <xdr:rowOff>152400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400050"/>
          <a:ext cx="1704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1</xdr:row>
      <xdr:rowOff>95250</xdr:rowOff>
    </xdr:from>
    <xdr:to>
      <xdr:col>1</xdr:col>
      <xdr:colOff>771525</xdr:colOff>
      <xdr:row>2</xdr:row>
      <xdr:rowOff>371475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57225"/>
          <a:ext cx="1714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4\EUR\&#27599;&#26376;%2025%20&#34399;&#30340;&#22577;&#34920;\&#33337;&#26399;&#34920;\2015%20CSG%20-%20EUR%20MAIN%20PORT%20SAILING%20SCHEDULE-NEU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XXXXX"/>
      <sheetName val="N.EUR"/>
      <sheetName val="TWN 範例"/>
      <sheetName val="SHA"/>
      <sheetName val="NGB"/>
      <sheetName val="TSN"/>
      <sheetName val="QIN"/>
      <sheetName val="SZN"/>
      <sheetName val="XMN"/>
      <sheetName val="HKG"/>
      <sheetName val="GUZ"/>
      <sheetName val="Sheet1"/>
    </sheetNames>
    <sheetDataSet>
      <sheetData sheetId="11">
        <row r="1">
          <cell r="A1" t="str">
            <v>COSCO</v>
          </cell>
        </row>
        <row r="2">
          <cell r="A2" t="str">
            <v>KLINE</v>
          </cell>
        </row>
        <row r="3">
          <cell r="A3" t="str">
            <v>YML</v>
          </cell>
        </row>
        <row r="4">
          <cell r="A4" t="str">
            <v>HANJIN</v>
          </cell>
        </row>
        <row r="5">
          <cell r="A5" t="str">
            <v>EMC </v>
          </cell>
        </row>
        <row r="6">
          <cell r="A6" t="str">
            <v>MOSK </v>
          </cell>
        </row>
        <row r="7">
          <cell r="A7" t="str">
            <v>HYUNDAI</v>
          </cell>
        </row>
        <row r="8">
          <cell r="A8" t="str">
            <v>OOCL</v>
          </cell>
        </row>
        <row r="9">
          <cell r="A9" t="str">
            <v>NYK</v>
          </cell>
        </row>
        <row r="10">
          <cell r="A10" t="str">
            <v>HAPAG</v>
          </cell>
        </row>
        <row r="11">
          <cell r="A11" t="str">
            <v>APL</v>
          </cell>
        </row>
        <row r="12">
          <cell r="A12" t="str">
            <v>MSC</v>
          </cell>
        </row>
        <row r="13">
          <cell r="A13" t="str">
            <v>MAERSK</v>
          </cell>
        </row>
        <row r="14">
          <cell r="A14" t="str">
            <v>CSCL</v>
          </cell>
        </row>
        <row r="15">
          <cell r="A15" t="str">
            <v>CMA</v>
          </cell>
        </row>
        <row r="16">
          <cell r="A16" t="str">
            <v>UASC</v>
          </cell>
        </row>
        <row r="17">
          <cell r="A17" t="str">
            <v>WANHAI</v>
          </cell>
        </row>
        <row r="18">
          <cell r="A18" t="str">
            <v>H-SUD</v>
          </cell>
        </row>
        <row r="19">
          <cell r="A19" t="str">
            <v>ANL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地鐵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showGridLines="0" tabSelected="1" zoomScale="40" zoomScaleNormal="4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5.75"/>
  <cols>
    <col min="1" max="1" width="21.50390625" style="0" customWidth="1"/>
    <col min="2" max="2" width="59.875" style="2" customWidth="1"/>
    <col min="3" max="3" width="32.375" style="0" customWidth="1"/>
    <col min="4" max="4" width="29.25390625" style="0" customWidth="1"/>
    <col min="5" max="5" width="29.50390625" style="0" customWidth="1"/>
    <col min="6" max="6" width="30.375" style="0" customWidth="1"/>
    <col min="7" max="7" width="29.75390625" style="0" customWidth="1"/>
    <col min="8" max="8" width="28.75390625" style="0" customWidth="1"/>
    <col min="9" max="9" width="28.625" style="0" customWidth="1"/>
    <col min="10" max="11" width="31.75390625" style="0" customWidth="1"/>
    <col min="12" max="12" width="31.875" style="1" customWidth="1"/>
    <col min="13" max="13" width="36.25390625" style="0" customWidth="1"/>
    <col min="17" max="17" width="9.00390625" style="0" customWidth="1"/>
  </cols>
  <sheetData>
    <row r="1" spans="1:12" ht="42" customHeight="1">
      <c r="A1" s="124" t="s">
        <v>58</v>
      </c>
      <c r="B1" s="125">
        <v>45419</v>
      </c>
      <c r="L1" s="6"/>
    </row>
    <row r="2" spans="1:12" ht="39.75" customHeight="1">
      <c r="A2" s="146" t="s">
        <v>59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6"/>
    </row>
    <row r="3" spans="1:12" ht="39.75" customHeight="1" thickBot="1">
      <c r="A3" s="160" t="s">
        <v>75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18" ht="66" customHeight="1" thickBot="1">
      <c r="A4" s="151" t="s">
        <v>24</v>
      </c>
      <c r="B4" s="152"/>
      <c r="C4" s="152"/>
      <c r="D4" s="152"/>
      <c r="E4" s="152"/>
      <c r="F4" s="152"/>
      <c r="G4" s="152"/>
      <c r="H4" s="152"/>
      <c r="I4" s="153"/>
      <c r="J4" s="153"/>
      <c r="K4" s="153"/>
      <c r="L4" s="7"/>
      <c r="R4" s="21"/>
    </row>
    <row r="5" spans="1:18" ht="42" customHeight="1">
      <c r="A5" s="147" t="s">
        <v>44</v>
      </c>
      <c r="B5" s="149" t="s">
        <v>45</v>
      </c>
      <c r="C5" s="15" t="s">
        <v>25</v>
      </c>
      <c r="D5" s="15" t="s">
        <v>0</v>
      </c>
      <c r="E5" s="15" t="s">
        <v>3</v>
      </c>
      <c r="F5" s="16" t="s">
        <v>3</v>
      </c>
      <c r="G5" s="157" t="s">
        <v>1</v>
      </c>
      <c r="H5" s="158"/>
      <c r="I5" s="158"/>
      <c r="J5" s="158"/>
      <c r="K5" s="158"/>
      <c r="L5" s="159"/>
      <c r="R5" s="21"/>
    </row>
    <row r="6" spans="1:12" ht="48.75" customHeight="1">
      <c r="A6" s="148"/>
      <c r="B6" s="150"/>
      <c r="C6" s="10" t="s">
        <v>29</v>
      </c>
      <c r="D6" s="10" t="s">
        <v>2</v>
      </c>
      <c r="E6" s="17" t="s">
        <v>35</v>
      </c>
      <c r="F6" s="18" t="s">
        <v>26</v>
      </c>
      <c r="G6" s="19" t="s">
        <v>38</v>
      </c>
      <c r="H6" s="19" t="s">
        <v>39</v>
      </c>
      <c r="I6" s="19" t="s">
        <v>40</v>
      </c>
      <c r="J6" s="19" t="s">
        <v>41</v>
      </c>
      <c r="K6" s="19" t="s">
        <v>42</v>
      </c>
      <c r="L6" s="20" t="s">
        <v>43</v>
      </c>
    </row>
    <row r="7" spans="1:12" ht="63" customHeight="1" thickBot="1">
      <c r="A7" s="35"/>
      <c r="B7" s="36"/>
      <c r="C7" s="36"/>
      <c r="D7" s="36"/>
      <c r="E7" s="141" t="s">
        <v>27</v>
      </c>
      <c r="F7" s="142"/>
      <c r="G7" s="11" t="s">
        <v>57</v>
      </c>
      <c r="H7" s="11" t="s">
        <v>60</v>
      </c>
      <c r="I7" s="11" t="s">
        <v>61</v>
      </c>
      <c r="J7" s="11" t="s">
        <v>67</v>
      </c>
      <c r="K7" s="11" t="s">
        <v>62</v>
      </c>
      <c r="L7" s="13" t="s">
        <v>48</v>
      </c>
    </row>
    <row r="8" spans="1:14" s="5" customFormat="1" ht="45.75" customHeight="1">
      <c r="A8" s="27" t="s">
        <v>37</v>
      </c>
      <c r="B8" s="110" t="s">
        <v>68</v>
      </c>
      <c r="C8" s="24">
        <v>45420</v>
      </c>
      <c r="D8" s="24">
        <f aca="true" t="shared" si="0" ref="D8:D32">C8+1</f>
        <v>45421</v>
      </c>
      <c r="E8" s="24"/>
      <c r="F8" s="24">
        <v>45430</v>
      </c>
      <c r="G8" s="25">
        <f>F8+34</f>
        <v>45464</v>
      </c>
      <c r="H8" s="25">
        <f>F8+38</f>
        <v>45468</v>
      </c>
      <c r="I8" s="25">
        <f>F8+43</f>
        <v>45473</v>
      </c>
      <c r="J8" s="25"/>
      <c r="K8" s="25"/>
      <c r="L8" s="26"/>
      <c r="M8" s="30"/>
      <c r="N8" s="3"/>
    </row>
    <row r="9" spans="1:13" s="22" customFormat="1" ht="45.75" customHeight="1">
      <c r="A9" s="37" t="s">
        <v>50</v>
      </c>
      <c r="B9" s="111" t="s">
        <v>69</v>
      </c>
      <c r="C9" s="34">
        <f>C8+7</f>
        <v>45427</v>
      </c>
      <c r="D9" s="34">
        <f t="shared" si="0"/>
        <v>45428</v>
      </c>
      <c r="E9" s="34"/>
      <c r="F9" s="34">
        <f>F8+7</f>
        <v>45437</v>
      </c>
      <c r="G9" s="34">
        <f>G8+7</f>
        <v>45471</v>
      </c>
      <c r="H9" s="34">
        <f>H8+7</f>
        <v>45475</v>
      </c>
      <c r="I9" s="34">
        <f>I8+7</f>
        <v>45480</v>
      </c>
      <c r="J9" s="47"/>
      <c r="K9" s="47"/>
      <c r="L9" s="77"/>
      <c r="M9" s="30"/>
    </row>
    <row r="10" spans="1:14" s="4" customFormat="1" ht="46.5" customHeight="1" thickBot="1">
      <c r="A10" s="37" t="s">
        <v>37</v>
      </c>
      <c r="B10" s="113" t="s">
        <v>82</v>
      </c>
      <c r="C10" s="34">
        <f>C9+7</f>
        <v>45434</v>
      </c>
      <c r="D10" s="34">
        <f t="shared" si="0"/>
        <v>45435</v>
      </c>
      <c r="E10" s="34"/>
      <c r="F10" s="34">
        <f aca="true" t="shared" si="1" ref="F10:I11">F9+7</f>
        <v>45444</v>
      </c>
      <c r="G10" s="34">
        <f t="shared" si="1"/>
        <v>45478</v>
      </c>
      <c r="H10" s="34">
        <f t="shared" si="1"/>
        <v>45482</v>
      </c>
      <c r="I10" s="34">
        <f t="shared" si="1"/>
        <v>45487</v>
      </c>
      <c r="J10" s="47"/>
      <c r="K10" s="47"/>
      <c r="L10" s="77"/>
      <c r="M10" s="30"/>
      <c r="N10" s="3"/>
    </row>
    <row r="11" spans="1:13" s="3" customFormat="1" ht="45" customHeight="1" thickBot="1">
      <c r="A11" s="84" t="s">
        <v>37</v>
      </c>
      <c r="B11" s="113" t="s">
        <v>83</v>
      </c>
      <c r="C11" s="49">
        <f>C10+7</f>
        <v>45441</v>
      </c>
      <c r="D11" s="49">
        <f t="shared" si="0"/>
        <v>45442</v>
      </c>
      <c r="E11" s="49"/>
      <c r="F11" s="34">
        <f t="shared" si="1"/>
        <v>45451</v>
      </c>
      <c r="G11" s="34">
        <f t="shared" si="1"/>
        <v>45485</v>
      </c>
      <c r="H11" s="34">
        <f t="shared" si="1"/>
        <v>45489</v>
      </c>
      <c r="I11" s="34">
        <f t="shared" si="1"/>
        <v>45494</v>
      </c>
      <c r="J11" s="48"/>
      <c r="K11" s="48"/>
      <c r="L11" s="85"/>
      <c r="M11" s="30"/>
    </row>
    <row r="12" spans="1:14" s="5" customFormat="1" ht="46.5" customHeight="1" hidden="1" thickBot="1">
      <c r="A12" s="80" t="s">
        <v>50</v>
      </c>
      <c r="B12" s="114"/>
      <c r="C12" s="81">
        <v>45308</v>
      </c>
      <c r="D12" s="81">
        <f t="shared" si="0"/>
        <v>45309</v>
      </c>
      <c r="E12" s="81"/>
      <c r="F12" s="81">
        <v>45319</v>
      </c>
      <c r="G12" s="82">
        <v>45348</v>
      </c>
      <c r="H12" s="82">
        <f aca="true" t="shared" si="2" ref="H12:I14">G12+4</f>
        <v>45352</v>
      </c>
      <c r="I12" s="82">
        <f t="shared" si="2"/>
        <v>45356</v>
      </c>
      <c r="J12" s="82"/>
      <c r="K12" s="82"/>
      <c r="L12" s="83"/>
      <c r="M12" s="29"/>
      <c r="N12" s="3"/>
    </row>
    <row r="13" spans="1:13" s="22" customFormat="1" ht="45.75" customHeight="1" hidden="1" thickBot="1">
      <c r="A13" s="37" t="s">
        <v>37</v>
      </c>
      <c r="B13" s="112"/>
      <c r="C13" s="34">
        <v>45315</v>
      </c>
      <c r="D13" s="34">
        <f t="shared" si="0"/>
        <v>45316</v>
      </c>
      <c r="E13" s="34"/>
      <c r="F13" s="34">
        <v>45326</v>
      </c>
      <c r="G13" s="47">
        <v>45356</v>
      </c>
      <c r="H13" s="47">
        <f t="shared" si="2"/>
        <v>45360</v>
      </c>
      <c r="I13" s="47">
        <f t="shared" si="2"/>
        <v>45364</v>
      </c>
      <c r="J13" s="47"/>
      <c r="K13" s="47"/>
      <c r="L13" s="77"/>
      <c r="M13" s="29"/>
    </row>
    <row r="14" spans="1:14" s="4" customFormat="1" ht="46.5" customHeight="1" hidden="1" thickBot="1">
      <c r="A14" s="86" t="s">
        <v>50</v>
      </c>
      <c r="B14" s="115"/>
      <c r="C14" s="38">
        <v>45322</v>
      </c>
      <c r="D14" s="38">
        <f t="shared" si="0"/>
        <v>45323</v>
      </c>
      <c r="E14" s="38"/>
      <c r="F14" s="87">
        <v>45333</v>
      </c>
      <c r="G14" s="38">
        <v>45363</v>
      </c>
      <c r="H14" s="38">
        <f t="shared" si="2"/>
        <v>45367</v>
      </c>
      <c r="I14" s="38">
        <f t="shared" si="2"/>
        <v>45371</v>
      </c>
      <c r="J14" s="88"/>
      <c r="K14" s="89"/>
      <c r="L14" s="90"/>
      <c r="M14" s="29"/>
      <c r="N14" s="3"/>
    </row>
    <row r="15" spans="1:13" s="3" customFormat="1" ht="49.5" customHeight="1" thickBot="1">
      <c r="A15" s="98" t="s">
        <v>51</v>
      </c>
      <c r="B15" s="116" t="s">
        <v>84</v>
      </c>
      <c r="C15" s="52">
        <v>45411</v>
      </c>
      <c r="D15" s="52">
        <f t="shared" si="0"/>
        <v>45412</v>
      </c>
      <c r="E15" s="52"/>
      <c r="F15" s="99">
        <v>45421</v>
      </c>
      <c r="G15" s="57"/>
      <c r="H15" s="57"/>
      <c r="I15" s="57"/>
      <c r="J15" s="57"/>
      <c r="K15" s="57"/>
      <c r="L15" s="54">
        <v>45467</v>
      </c>
      <c r="M15" s="29"/>
    </row>
    <row r="16" spans="1:14" s="5" customFormat="1" ht="46.5" customHeight="1" thickBot="1">
      <c r="A16" s="51" t="s">
        <v>51</v>
      </c>
      <c r="B16" s="117" t="s">
        <v>78</v>
      </c>
      <c r="C16" s="52">
        <v>45419</v>
      </c>
      <c r="D16" s="53">
        <f t="shared" si="0"/>
        <v>45420</v>
      </c>
      <c r="E16" s="53"/>
      <c r="F16" s="75">
        <v>45431</v>
      </c>
      <c r="G16" s="55"/>
      <c r="H16" s="55"/>
      <c r="I16" s="55"/>
      <c r="J16" s="55"/>
      <c r="K16" s="55"/>
      <c r="L16" s="78">
        <f>L15+7</f>
        <v>45474</v>
      </c>
      <c r="M16" s="28"/>
      <c r="N16" s="3"/>
    </row>
    <row r="17" spans="1:13" s="22" customFormat="1" ht="46.5" customHeight="1" thickBot="1">
      <c r="A17" s="51" t="s">
        <v>51</v>
      </c>
      <c r="B17" s="117" t="s">
        <v>79</v>
      </c>
      <c r="C17" s="52">
        <v>45426</v>
      </c>
      <c r="D17" s="53">
        <f t="shared" si="0"/>
        <v>45427</v>
      </c>
      <c r="E17" s="53"/>
      <c r="F17" s="75">
        <v>45433</v>
      </c>
      <c r="G17" s="56"/>
      <c r="H17" s="56"/>
      <c r="I17" s="56"/>
      <c r="J17" s="56"/>
      <c r="K17" s="56"/>
      <c r="L17" s="78">
        <f>L16+7</f>
        <v>45481</v>
      </c>
      <c r="M17" s="29"/>
    </row>
    <row r="18" spans="1:13" s="22" customFormat="1" ht="46.5" customHeight="1" thickBot="1">
      <c r="A18" s="51" t="s">
        <v>51</v>
      </c>
      <c r="B18" s="117" t="s">
        <v>80</v>
      </c>
      <c r="C18" s="52">
        <v>45433</v>
      </c>
      <c r="D18" s="53">
        <f>C18+1</f>
        <v>45434</v>
      </c>
      <c r="E18" s="53"/>
      <c r="F18" s="75">
        <v>45440</v>
      </c>
      <c r="G18" s="53"/>
      <c r="H18" s="53"/>
      <c r="I18" s="53"/>
      <c r="J18" s="56"/>
      <c r="K18" s="56"/>
      <c r="L18" s="78">
        <f>L17+7</f>
        <v>45488</v>
      </c>
      <c r="M18" s="29"/>
    </row>
    <row r="19" spans="1:13" s="22" customFormat="1" ht="46.5" customHeight="1" thickBot="1">
      <c r="A19" s="101" t="s">
        <v>51</v>
      </c>
      <c r="B19" s="118" t="s">
        <v>81</v>
      </c>
      <c r="C19" s="52">
        <v>45440</v>
      </c>
      <c r="D19" s="102">
        <f t="shared" si="0"/>
        <v>45441</v>
      </c>
      <c r="E19" s="102"/>
      <c r="F19" s="103">
        <v>45447</v>
      </c>
      <c r="G19" s="102"/>
      <c r="H19" s="102"/>
      <c r="I19" s="102"/>
      <c r="J19" s="104"/>
      <c r="K19" s="104"/>
      <c r="L19" s="100">
        <f>L18+7</f>
        <v>45495</v>
      </c>
      <c r="M19" s="29"/>
    </row>
    <row r="20" spans="1:14" s="4" customFormat="1" ht="46.5" customHeight="1" hidden="1" thickBot="1">
      <c r="A20" s="91" t="s">
        <v>51</v>
      </c>
      <c r="B20" s="119"/>
      <c r="C20" s="92">
        <f>C19+7</f>
        <v>45447</v>
      </c>
      <c r="D20" s="92">
        <f t="shared" si="0"/>
        <v>45448</v>
      </c>
      <c r="E20" s="92"/>
      <c r="F20" s="93">
        <v>45384</v>
      </c>
      <c r="G20" s="92"/>
      <c r="H20" s="94"/>
      <c r="I20" s="94"/>
      <c r="J20" s="95"/>
      <c r="K20" s="96"/>
      <c r="L20" s="97">
        <v>45411</v>
      </c>
      <c r="M20" s="33"/>
      <c r="N20" s="3"/>
    </row>
    <row r="21" spans="1:14" s="4" customFormat="1" ht="46.5" customHeight="1" hidden="1" thickBot="1">
      <c r="A21" s="51" t="s">
        <v>51</v>
      </c>
      <c r="B21" s="120"/>
      <c r="C21" s="53">
        <f>C20+7</f>
        <v>45454</v>
      </c>
      <c r="D21" s="53">
        <f t="shared" si="0"/>
        <v>45455</v>
      </c>
      <c r="E21" s="53"/>
      <c r="F21" s="75">
        <v>45328</v>
      </c>
      <c r="G21" s="53"/>
      <c r="H21" s="58"/>
      <c r="I21" s="58"/>
      <c r="J21" s="76"/>
      <c r="K21" s="55"/>
      <c r="L21" s="78">
        <v>45355</v>
      </c>
      <c r="M21" s="33"/>
      <c r="N21" s="3"/>
    </row>
    <row r="22" spans="1:14" s="5" customFormat="1" ht="46.5" customHeight="1">
      <c r="A22" s="79" t="s">
        <v>51</v>
      </c>
      <c r="B22" s="121" t="s">
        <v>70</v>
      </c>
      <c r="C22" s="41">
        <v>45412</v>
      </c>
      <c r="D22" s="41">
        <f t="shared" si="0"/>
        <v>45413</v>
      </c>
      <c r="E22" s="41">
        <v>45423</v>
      </c>
      <c r="F22" s="41"/>
      <c r="G22" s="60"/>
      <c r="H22" s="60"/>
      <c r="I22" s="41"/>
      <c r="J22" s="41">
        <v>45459</v>
      </c>
      <c r="K22" s="41">
        <f>J22+9</f>
        <v>45468</v>
      </c>
      <c r="L22" s="61"/>
      <c r="M22" s="28"/>
      <c r="N22" s="3"/>
    </row>
    <row r="23" spans="1:13" s="22" customFormat="1" ht="46.5" customHeight="1">
      <c r="A23" s="79" t="s">
        <v>51</v>
      </c>
      <c r="B23" s="121" t="s">
        <v>71</v>
      </c>
      <c r="C23" s="41">
        <v>45420</v>
      </c>
      <c r="D23" s="41">
        <f t="shared" si="0"/>
        <v>45421</v>
      </c>
      <c r="E23" s="41">
        <v>45428</v>
      </c>
      <c r="F23" s="42"/>
      <c r="G23" s="42"/>
      <c r="H23" s="42"/>
      <c r="I23" s="42"/>
      <c r="J23" s="41">
        <f>J22+7</f>
        <v>45466</v>
      </c>
      <c r="K23" s="41">
        <f>K22+7</f>
        <v>45475</v>
      </c>
      <c r="L23" s="62"/>
      <c r="M23" s="28"/>
    </row>
    <row r="24" spans="1:14" s="4" customFormat="1" ht="46.5" customHeight="1">
      <c r="A24" s="79" t="s">
        <v>51</v>
      </c>
      <c r="B24" s="122" t="s">
        <v>74</v>
      </c>
      <c r="C24" s="41">
        <v>45427</v>
      </c>
      <c r="D24" s="41">
        <f t="shared" si="0"/>
        <v>45428</v>
      </c>
      <c r="E24" s="41">
        <v>45435</v>
      </c>
      <c r="F24" s="43"/>
      <c r="G24" s="43"/>
      <c r="H24" s="43"/>
      <c r="I24" s="43"/>
      <c r="J24" s="41">
        <f aca="true" t="shared" si="3" ref="J24:K26">J23+7</f>
        <v>45473</v>
      </c>
      <c r="K24" s="41">
        <f t="shared" si="3"/>
        <v>45482</v>
      </c>
      <c r="L24" s="63"/>
      <c r="M24" s="29"/>
      <c r="N24" s="3"/>
    </row>
    <row r="25" spans="1:14" s="4" customFormat="1" ht="46.5" customHeight="1">
      <c r="A25" s="79" t="s">
        <v>51</v>
      </c>
      <c r="B25" s="122" t="s">
        <v>72</v>
      </c>
      <c r="C25" s="41">
        <v>45434</v>
      </c>
      <c r="D25" s="41">
        <f>C25+1</f>
        <v>45435</v>
      </c>
      <c r="E25" s="41">
        <v>45442</v>
      </c>
      <c r="F25" s="42"/>
      <c r="G25" s="60"/>
      <c r="H25" s="60"/>
      <c r="I25" s="60"/>
      <c r="J25" s="41">
        <f t="shared" si="3"/>
        <v>45480</v>
      </c>
      <c r="K25" s="41">
        <f t="shared" si="3"/>
        <v>45489</v>
      </c>
      <c r="L25" s="62"/>
      <c r="M25" s="33"/>
      <c r="N25" s="3"/>
    </row>
    <row r="26" spans="1:14" s="4" customFormat="1" ht="46.5" customHeight="1" thickBot="1">
      <c r="A26" s="105" t="s">
        <v>51</v>
      </c>
      <c r="B26" s="123" t="s">
        <v>73</v>
      </c>
      <c r="C26" s="106">
        <v>45441</v>
      </c>
      <c r="D26" s="106">
        <f t="shared" si="0"/>
        <v>45442</v>
      </c>
      <c r="E26" s="106">
        <v>45450</v>
      </c>
      <c r="F26" s="107"/>
      <c r="G26" s="108"/>
      <c r="H26" s="108"/>
      <c r="I26" s="108"/>
      <c r="J26" s="41">
        <f t="shared" si="3"/>
        <v>45487</v>
      </c>
      <c r="K26" s="41">
        <f t="shared" si="3"/>
        <v>45496</v>
      </c>
      <c r="L26" s="109"/>
      <c r="M26" s="33"/>
      <c r="N26" s="3"/>
    </row>
    <row r="27" spans="1:13" s="5" customFormat="1" ht="46.5" customHeight="1" hidden="1" thickBot="1">
      <c r="A27" s="71" t="s">
        <v>51</v>
      </c>
      <c r="B27" s="72"/>
      <c r="C27" s="64">
        <v>45384</v>
      </c>
      <c r="D27" s="64">
        <f t="shared" si="0"/>
        <v>45385</v>
      </c>
      <c r="E27" s="64">
        <v>45394</v>
      </c>
      <c r="F27" s="64"/>
      <c r="G27" s="65"/>
      <c r="H27" s="65"/>
      <c r="I27" s="65"/>
      <c r="J27" s="66">
        <v>45424</v>
      </c>
      <c r="K27" s="73">
        <v>45427</v>
      </c>
      <c r="L27" s="67"/>
      <c r="M27" s="30"/>
    </row>
    <row r="28" spans="1:13" s="22" customFormat="1" ht="46.5" customHeight="1" hidden="1" thickBot="1">
      <c r="A28" s="44" t="s">
        <v>51</v>
      </c>
      <c r="B28" s="59"/>
      <c r="C28" s="39">
        <v>45322</v>
      </c>
      <c r="D28" s="39">
        <f>C28+1</f>
        <v>45323</v>
      </c>
      <c r="E28" s="41">
        <v>45331</v>
      </c>
      <c r="F28" s="39"/>
      <c r="G28" s="42"/>
      <c r="H28" s="42"/>
      <c r="I28" s="42"/>
      <c r="J28" s="42">
        <v>45361</v>
      </c>
      <c r="K28" s="40">
        <f>J28+3</f>
        <v>45364</v>
      </c>
      <c r="L28" s="62"/>
      <c r="M28" s="30"/>
    </row>
    <row r="29" spans="1:13" ht="54" customHeight="1" hidden="1" thickBot="1">
      <c r="A29" s="44" t="s">
        <v>49</v>
      </c>
      <c r="B29" s="59" t="s">
        <v>53</v>
      </c>
      <c r="C29" s="39">
        <v>45286</v>
      </c>
      <c r="D29" s="39">
        <f t="shared" si="0"/>
        <v>45287</v>
      </c>
      <c r="E29" s="41"/>
      <c r="F29" s="39">
        <v>45298</v>
      </c>
      <c r="G29" s="43"/>
      <c r="H29" s="43"/>
      <c r="I29" s="43"/>
      <c r="J29" s="43"/>
      <c r="K29" s="40">
        <v>45338</v>
      </c>
      <c r="L29" s="63"/>
      <c r="M29" s="30"/>
    </row>
    <row r="30" spans="1:13" ht="54" customHeight="1" hidden="1" thickBot="1">
      <c r="A30" s="44" t="s">
        <v>49</v>
      </c>
      <c r="B30" s="70" t="s">
        <v>55</v>
      </c>
      <c r="C30" s="39">
        <v>45294</v>
      </c>
      <c r="D30" s="39">
        <f t="shared" si="0"/>
        <v>45295</v>
      </c>
      <c r="E30" s="41"/>
      <c r="F30" s="39">
        <f>F29+7</f>
        <v>45305</v>
      </c>
      <c r="G30" s="43"/>
      <c r="H30" s="43"/>
      <c r="I30" s="43"/>
      <c r="J30" s="43"/>
      <c r="K30" s="40">
        <v>45345</v>
      </c>
      <c r="L30" s="63"/>
      <c r="M30" s="30"/>
    </row>
    <row r="31" spans="1:13" ht="54" customHeight="1" hidden="1" thickBot="1">
      <c r="A31" s="44" t="s">
        <v>49</v>
      </c>
      <c r="B31" s="69" t="s">
        <v>56</v>
      </c>
      <c r="C31" s="39">
        <v>45301</v>
      </c>
      <c r="D31" s="39">
        <f t="shared" si="0"/>
        <v>45302</v>
      </c>
      <c r="E31" s="41"/>
      <c r="F31" s="39">
        <f>F30+7</f>
        <v>45312</v>
      </c>
      <c r="G31" s="43"/>
      <c r="H31" s="43"/>
      <c r="I31" s="43"/>
      <c r="J31" s="43"/>
      <c r="K31" s="40">
        <v>45352</v>
      </c>
      <c r="L31" s="63"/>
      <c r="M31" s="30"/>
    </row>
    <row r="32" spans="1:13" ht="54" customHeight="1" hidden="1" thickBot="1">
      <c r="A32" s="44" t="s">
        <v>49</v>
      </c>
      <c r="B32" s="59" t="s">
        <v>52</v>
      </c>
      <c r="C32" s="39">
        <v>45308</v>
      </c>
      <c r="D32" s="39">
        <f t="shared" si="0"/>
        <v>45309</v>
      </c>
      <c r="E32" s="41"/>
      <c r="F32" s="39">
        <f>F31+7</f>
        <v>45319</v>
      </c>
      <c r="G32" s="43"/>
      <c r="H32" s="43"/>
      <c r="I32" s="43"/>
      <c r="J32" s="43"/>
      <c r="K32" s="40">
        <v>45359</v>
      </c>
      <c r="L32" s="63"/>
      <c r="M32" s="30"/>
    </row>
    <row r="33" spans="1:13" ht="54" customHeight="1" hidden="1" thickBot="1">
      <c r="A33" s="44" t="s">
        <v>49</v>
      </c>
      <c r="B33" s="59"/>
      <c r="C33" s="39">
        <v>45315</v>
      </c>
      <c r="D33" s="45">
        <f>C33+1</f>
        <v>45316</v>
      </c>
      <c r="E33" s="41"/>
      <c r="F33" s="39">
        <f>F32+7</f>
        <v>45326</v>
      </c>
      <c r="G33" s="41"/>
      <c r="H33" s="60"/>
      <c r="I33" s="60"/>
      <c r="J33" s="68"/>
      <c r="K33" s="40">
        <v>45366</v>
      </c>
      <c r="L33" s="62"/>
      <c r="M33" s="28"/>
    </row>
    <row r="34" spans="1:13" ht="46.5" customHeight="1" thickTop="1">
      <c r="A34" s="154" t="s">
        <v>47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6"/>
      <c r="M34" s="32"/>
    </row>
    <row r="35" spans="1:13" ht="46.5" customHeight="1" thickBot="1">
      <c r="A35" s="143" t="s">
        <v>28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2"/>
      <c r="M35" s="31"/>
    </row>
    <row r="36" spans="1:11" ht="46.5" customHeight="1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</row>
    <row r="37" ht="46.5" customHeight="1"/>
    <row r="38" ht="46.5" customHeight="1"/>
    <row r="39" ht="46.5" customHeight="1"/>
    <row r="40" ht="46.5" customHeight="1">
      <c r="E40" s="21"/>
    </row>
    <row r="41" ht="46.5" customHeight="1"/>
    <row r="42" ht="46.5" customHeight="1"/>
    <row r="43" ht="46.5" customHeight="1"/>
    <row r="44" ht="46.5" customHeight="1"/>
  </sheetData>
  <sheetProtection selectLockedCells="1"/>
  <mergeCells count="10">
    <mergeCell ref="E7:F7"/>
    <mergeCell ref="A35:K35"/>
    <mergeCell ref="A36:K36"/>
    <mergeCell ref="A2:K2"/>
    <mergeCell ref="A5:A6"/>
    <mergeCell ref="B5:B6"/>
    <mergeCell ref="A4:K4"/>
    <mergeCell ref="A34:L34"/>
    <mergeCell ref="G5:L5"/>
    <mergeCell ref="A3:L3"/>
  </mergeCells>
  <dataValidations count="1">
    <dataValidation type="list" allowBlank="1" showInputMessage="1" showErrorMessage="1" sqref="A8:A33">
      <formula1>CARRIER</formula1>
    </dataValidation>
  </dataValidations>
  <printOptions horizontalCentered="1"/>
  <pageMargins left="0.31496062992125984" right="0.31496062992125984" top="0.35433070866141736" bottom="0.5511811023622047" header="0.31496062992125984" footer="0.31496062992125984"/>
  <pageSetup fitToHeight="1" fitToWidth="1" horizontalDpi="600" verticalDpi="600" orientation="landscape" paperSize="9" scale="2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zoomScale="50" zoomScaleNormal="50" zoomScalePageLayoutView="0" workbookViewId="0" topLeftCell="A1">
      <selection activeCell="A1" sqref="A1"/>
    </sheetView>
  </sheetViews>
  <sheetFormatPr defaultColWidth="9.00390625" defaultRowHeight="15.75"/>
  <cols>
    <col min="1" max="1" width="17.625" style="0" customWidth="1"/>
    <col min="2" max="2" width="51.00390625" style="0" customWidth="1"/>
    <col min="3" max="9" width="28.875" style="0" customWidth="1"/>
    <col min="10" max="10" width="28.875" style="8" customWidth="1"/>
  </cols>
  <sheetData>
    <row r="1" spans="1:10" ht="44.25" customHeight="1">
      <c r="A1" s="124" t="s">
        <v>58</v>
      </c>
      <c r="B1" s="125">
        <v>45374</v>
      </c>
      <c r="J1"/>
    </row>
    <row r="2" spans="1:10" ht="39.75" customHeight="1">
      <c r="A2" s="146" t="s">
        <v>59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39.75" customHeight="1" thickBot="1">
      <c r="A3" s="161" t="s">
        <v>76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s="9" customFormat="1" ht="45" customHeight="1" thickBot="1">
      <c r="A4" s="176" t="s">
        <v>24</v>
      </c>
      <c r="B4" s="177"/>
      <c r="C4" s="177"/>
      <c r="D4" s="177"/>
      <c r="E4" s="177"/>
      <c r="F4" s="177"/>
      <c r="G4" s="177"/>
      <c r="H4" s="177"/>
      <c r="I4" s="177"/>
      <c r="J4" s="178"/>
    </row>
    <row r="5" spans="1:10" s="9" customFormat="1" ht="34.5" customHeight="1">
      <c r="A5" s="169" t="s">
        <v>30</v>
      </c>
      <c r="B5" s="171" t="s">
        <v>6</v>
      </c>
      <c r="C5" s="135" t="s">
        <v>25</v>
      </c>
      <c r="D5" s="135" t="s">
        <v>0</v>
      </c>
      <c r="E5" s="136" t="s">
        <v>3</v>
      </c>
      <c r="F5" s="173" t="s">
        <v>1</v>
      </c>
      <c r="G5" s="174"/>
      <c r="H5" s="174"/>
      <c r="I5" s="174"/>
      <c r="J5" s="175"/>
    </row>
    <row r="6" spans="1:10" s="9" customFormat="1" ht="34.5" customHeight="1" thickBot="1">
      <c r="A6" s="170"/>
      <c r="B6" s="172"/>
      <c r="C6" s="138" t="s">
        <v>29</v>
      </c>
      <c r="D6" s="138" t="s">
        <v>2</v>
      </c>
      <c r="E6" s="137" t="s">
        <v>26</v>
      </c>
      <c r="F6" s="138" t="s">
        <v>31</v>
      </c>
      <c r="G6" s="137" t="s">
        <v>34</v>
      </c>
      <c r="H6" s="138" t="s">
        <v>33</v>
      </c>
      <c r="I6" s="138" t="s">
        <v>54</v>
      </c>
      <c r="J6" s="139" t="s">
        <v>32</v>
      </c>
    </row>
    <row r="7" spans="1:10" ht="42" customHeight="1" thickBot="1">
      <c r="A7" s="167" t="s">
        <v>27</v>
      </c>
      <c r="B7" s="168"/>
      <c r="C7" s="168"/>
      <c r="D7" s="168"/>
      <c r="E7" s="128"/>
      <c r="F7" s="129" t="s">
        <v>63</v>
      </c>
      <c r="G7" s="129" t="s">
        <v>64</v>
      </c>
      <c r="H7" s="129" t="s">
        <v>64</v>
      </c>
      <c r="I7" s="129" t="s">
        <v>65</v>
      </c>
      <c r="J7" s="130" t="s">
        <v>66</v>
      </c>
    </row>
    <row r="8" spans="1:12" ht="39" customHeight="1">
      <c r="A8" s="127" t="s">
        <v>36</v>
      </c>
      <c r="B8" s="110" t="s">
        <v>68</v>
      </c>
      <c r="C8" s="50">
        <v>45420</v>
      </c>
      <c r="D8" s="131">
        <f aca="true" t="shared" si="0" ref="D8:D13">C8+1</f>
        <v>45421</v>
      </c>
      <c r="E8" s="24">
        <v>45430</v>
      </c>
      <c r="F8" s="132">
        <f>E8+49</f>
        <v>45479</v>
      </c>
      <c r="G8" s="132">
        <f>E8+50</f>
        <v>45480</v>
      </c>
      <c r="H8" s="132">
        <f>E8+50</f>
        <v>45480</v>
      </c>
      <c r="I8" s="132">
        <f>E8+48</f>
        <v>45478</v>
      </c>
      <c r="J8" s="133">
        <f>E8+54</f>
        <v>45484</v>
      </c>
      <c r="K8" s="3"/>
      <c r="L8" s="3"/>
    </row>
    <row r="9" spans="1:12" ht="39" customHeight="1">
      <c r="A9" s="23" t="s">
        <v>36</v>
      </c>
      <c r="B9" s="111" t="s">
        <v>69</v>
      </c>
      <c r="C9" s="74">
        <f>C8+7</f>
        <v>45427</v>
      </c>
      <c r="D9" s="74">
        <f t="shared" si="0"/>
        <v>45428</v>
      </c>
      <c r="E9" s="34">
        <f aca="true" t="shared" si="1" ref="E9:J9">E8+7</f>
        <v>45437</v>
      </c>
      <c r="F9" s="134">
        <f t="shared" si="1"/>
        <v>45486</v>
      </c>
      <c r="G9" s="134">
        <f t="shared" si="1"/>
        <v>45487</v>
      </c>
      <c r="H9" s="134">
        <f t="shared" si="1"/>
        <v>45487</v>
      </c>
      <c r="I9" s="134">
        <f t="shared" si="1"/>
        <v>45485</v>
      </c>
      <c r="J9" s="134">
        <f t="shared" si="1"/>
        <v>45491</v>
      </c>
      <c r="K9" s="3"/>
      <c r="L9" s="3"/>
    </row>
    <row r="10" spans="1:10" ht="39" customHeight="1" thickBot="1">
      <c r="A10" s="23" t="s">
        <v>36</v>
      </c>
      <c r="B10" s="113" t="s">
        <v>82</v>
      </c>
      <c r="C10" s="74">
        <f>C9+7</f>
        <v>45434</v>
      </c>
      <c r="D10" s="74">
        <f t="shared" si="0"/>
        <v>45435</v>
      </c>
      <c r="E10" s="34">
        <f>E9+7</f>
        <v>45444</v>
      </c>
      <c r="F10" s="134">
        <f>F9+7</f>
        <v>45493</v>
      </c>
      <c r="G10" s="134">
        <f>G9+7</f>
        <v>45494</v>
      </c>
      <c r="H10" s="134">
        <f>H9+7</f>
        <v>45494</v>
      </c>
      <c r="I10" s="134">
        <f>I9+7</f>
        <v>45492</v>
      </c>
      <c r="J10" s="134">
        <f>J9+7</f>
        <v>45498</v>
      </c>
    </row>
    <row r="11" spans="1:10" ht="39" customHeight="1" thickBot="1">
      <c r="A11" s="23" t="s">
        <v>36</v>
      </c>
      <c r="B11" s="113" t="s">
        <v>83</v>
      </c>
      <c r="C11" s="140">
        <f>C10+7</f>
        <v>45441</v>
      </c>
      <c r="D11" s="74">
        <f t="shared" si="0"/>
        <v>45442</v>
      </c>
      <c r="E11" s="34">
        <f>E10+7</f>
        <v>45451</v>
      </c>
      <c r="F11" s="134">
        <f>F10+7</f>
        <v>45500</v>
      </c>
      <c r="G11" s="134">
        <f>G10+7</f>
        <v>45501</v>
      </c>
      <c r="H11" s="134">
        <f>H10+7</f>
        <v>45501</v>
      </c>
      <c r="I11" s="134">
        <f>I10+7</f>
        <v>45499</v>
      </c>
      <c r="J11" s="134">
        <f>J10+7</f>
        <v>45505</v>
      </c>
    </row>
    <row r="12" spans="1:10" ht="39" customHeight="1" hidden="1">
      <c r="A12" s="23" t="s">
        <v>36</v>
      </c>
      <c r="B12" s="46"/>
      <c r="C12" s="34">
        <v>45315</v>
      </c>
      <c r="D12" s="34">
        <f t="shared" si="0"/>
        <v>45316</v>
      </c>
      <c r="E12" s="34">
        <v>45326</v>
      </c>
      <c r="F12" s="134">
        <f>F11+7</f>
        <v>45507</v>
      </c>
      <c r="G12" s="47">
        <v>45361</v>
      </c>
      <c r="H12" s="47">
        <v>45367</v>
      </c>
      <c r="I12" s="47">
        <v>45363</v>
      </c>
      <c r="J12" s="126">
        <v>45363</v>
      </c>
    </row>
    <row r="13" spans="1:10" ht="39" customHeight="1" hidden="1">
      <c r="A13" s="23" t="s">
        <v>46</v>
      </c>
      <c r="B13" s="46"/>
      <c r="C13" s="34">
        <v>45322</v>
      </c>
      <c r="D13" s="34">
        <f t="shared" si="0"/>
        <v>45323</v>
      </c>
      <c r="E13" s="34">
        <v>45333</v>
      </c>
      <c r="F13" s="134">
        <f>F12+7</f>
        <v>45514</v>
      </c>
      <c r="G13" s="47">
        <v>45368</v>
      </c>
      <c r="H13" s="47">
        <v>45374</v>
      </c>
      <c r="I13" s="47">
        <v>45370</v>
      </c>
      <c r="J13" s="126">
        <v>45370</v>
      </c>
    </row>
    <row r="14" spans="1:10" ht="51" customHeight="1" thickBot="1">
      <c r="A14" s="164" t="s">
        <v>28</v>
      </c>
      <c r="B14" s="165"/>
      <c r="C14" s="165"/>
      <c r="D14" s="165"/>
      <c r="E14" s="165"/>
      <c r="F14" s="165"/>
      <c r="G14" s="165"/>
      <c r="H14" s="165"/>
      <c r="I14" s="165"/>
      <c r="J14" s="166"/>
    </row>
    <row r="15" spans="1:10" ht="39" customHeight="1">
      <c r="A15" s="162" t="s">
        <v>77</v>
      </c>
      <c r="B15" s="163"/>
      <c r="C15" s="163"/>
      <c r="D15" s="163"/>
      <c r="E15" s="163"/>
      <c r="F15" s="163"/>
      <c r="G15" s="163"/>
      <c r="H15" s="163"/>
      <c r="I15" s="163"/>
      <c r="J15" s="163"/>
    </row>
    <row r="19" ht="15.75">
      <c r="F19" s="14"/>
    </row>
  </sheetData>
  <sheetProtection selectLockedCells="1"/>
  <mergeCells count="9">
    <mergeCell ref="A2:J2"/>
    <mergeCell ref="A3:J3"/>
    <mergeCell ref="A15:J15"/>
    <mergeCell ref="A14:J14"/>
    <mergeCell ref="A7:D7"/>
    <mergeCell ref="A5:A6"/>
    <mergeCell ref="B5:B6"/>
    <mergeCell ref="F5:J5"/>
    <mergeCell ref="A4:J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2"/>
  <ignoredErrors>
    <ignoredError sqref="D9:D11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F12" sqref="F12"/>
    </sheetView>
  </sheetViews>
  <sheetFormatPr defaultColWidth="9.00390625" defaultRowHeight="15.75"/>
  <sheetData>
    <row r="1" ht="15.75">
      <c r="A1" t="s">
        <v>7</v>
      </c>
    </row>
    <row r="2" ht="15.75">
      <c r="A2" t="s">
        <v>8</v>
      </c>
    </row>
    <row r="3" ht="15.75">
      <c r="A3" t="s">
        <v>9</v>
      </c>
    </row>
    <row r="4" ht="15.75">
      <c r="A4" t="s">
        <v>10</v>
      </c>
    </row>
    <row r="5" ht="15.75">
      <c r="A5" t="s">
        <v>11</v>
      </c>
    </row>
    <row r="6" ht="15.75">
      <c r="A6" t="s">
        <v>12</v>
      </c>
    </row>
    <row r="7" ht="15.75">
      <c r="A7" t="s">
        <v>13</v>
      </c>
    </row>
    <row r="8" ht="15.75">
      <c r="A8" t="s">
        <v>4</v>
      </c>
    </row>
    <row r="9" ht="15.75">
      <c r="A9" t="s">
        <v>14</v>
      </c>
    </row>
    <row r="10" ht="15.75">
      <c r="A10" t="s">
        <v>15</v>
      </c>
    </row>
    <row r="11" ht="15.75">
      <c r="A11" t="s">
        <v>16</v>
      </c>
    </row>
    <row r="12" ht="15.75">
      <c r="A12" t="s">
        <v>17</v>
      </c>
    </row>
    <row r="13" ht="15.75">
      <c r="A13" t="s">
        <v>18</v>
      </c>
    </row>
    <row r="14" ht="15.75">
      <c r="A14" t="s">
        <v>5</v>
      </c>
    </row>
    <row r="15" ht="15.75">
      <c r="A15" t="s">
        <v>19</v>
      </c>
    </row>
    <row r="16" ht="15.75">
      <c r="A16" t="s">
        <v>20</v>
      </c>
    </row>
    <row r="17" ht="15.75">
      <c r="A17" t="s">
        <v>21</v>
      </c>
    </row>
    <row r="18" ht="15.75">
      <c r="A18" t="s">
        <v>22</v>
      </c>
    </row>
    <row r="19" ht="15.75">
      <c r="A19" t="s">
        <v>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OPSC VGA USERS</dc:creator>
  <cp:keywords/>
  <dc:description/>
  <cp:lastModifiedBy>SEC01 TPE</cp:lastModifiedBy>
  <cp:lastPrinted>2020-09-07T08:12:27Z</cp:lastPrinted>
  <dcterms:created xsi:type="dcterms:W3CDTF">1999-11-25T01:10:24Z</dcterms:created>
  <dcterms:modified xsi:type="dcterms:W3CDTF">2024-04-19T03:05:37Z</dcterms:modified>
  <cp:category/>
  <cp:version/>
  <cp:contentType/>
  <cp:contentStatus/>
</cp:coreProperties>
</file>